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인천교통공사\Desktop\정보공개\사전정보공표목록\사전정보공개 포맷\부서 회신\운수기획팀\지하철 수송실적\"/>
    </mc:Choice>
  </mc:AlternateContent>
  <xr:revisionPtr revIDLastSave="0" documentId="8_{D76C7CFF-E299-4334-B7EB-9A122F36B193}" xr6:coauthVersionLast="37" xr6:coauthVersionMax="37" xr10:uidLastSave="{00000000-0000-0000-0000-000000000000}"/>
  <bookViews>
    <workbookView xWindow="0" yWindow="0" windowWidth="19200" windowHeight="11340"/>
  </bookViews>
  <sheets>
    <sheet name="인천 1호선 수송실적" sheetId="2" r:id="rId1"/>
    <sheet name=" 인천1호선 승하차 인원" sheetId="3" r:id="rId2"/>
    <sheet name="인천 2호선 수송실적" sheetId="7" r:id="rId3"/>
    <sheet name=" 인천2호선 승하차 인원 " sheetId="8" r:id="rId4"/>
    <sheet name="7호선 수송실적" sheetId="9" r:id="rId5"/>
    <sheet name="7호선 승하차 인원" sheetId="10" r:id="rId6"/>
  </sheets>
  <calcPr calcId="179021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E8" i="2"/>
  <c r="E9" i="2"/>
  <c r="B9" i="2"/>
  <c r="C9" i="2"/>
  <c r="E10" i="2"/>
  <c r="E11" i="2"/>
  <c r="E12" i="2"/>
  <c r="E13" i="2"/>
  <c r="E14" i="2"/>
  <c r="E15" i="2"/>
  <c r="E16" i="2"/>
  <c r="E17" i="2"/>
  <c r="B17" i="2"/>
  <c r="C17" i="2"/>
  <c r="E18" i="2"/>
  <c r="E19" i="2"/>
  <c r="E20" i="2"/>
  <c r="E21" i="2"/>
  <c r="E22" i="2"/>
  <c r="E23" i="2"/>
  <c r="E24" i="2"/>
  <c r="E25" i="2"/>
  <c r="B25" i="2"/>
  <c r="C25" i="2"/>
  <c r="E26" i="2"/>
  <c r="E27" i="2"/>
  <c r="E28" i="2"/>
  <c r="E29" i="2"/>
  <c r="E30" i="2"/>
  <c r="E31" i="2"/>
  <c r="E32" i="2"/>
  <c r="E33" i="2"/>
  <c r="B33" i="2"/>
  <c r="C33" i="2"/>
  <c r="E34" i="2"/>
  <c r="E35" i="2"/>
  <c r="E36" i="2"/>
  <c r="E37" i="2"/>
  <c r="I7" i="10"/>
  <c r="H7" i="10"/>
  <c r="I7" i="9"/>
  <c r="H7" i="9"/>
  <c r="F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D8" i="9"/>
  <c r="D9" i="9"/>
  <c r="D10" i="9"/>
  <c r="D11" i="9"/>
  <c r="D12" i="9"/>
  <c r="D13" i="9"/>
  <c r="D14" i="9"/>
  <c r="D15" i="9"/>
  <c r="D16" i="9"/>
  <c r="D17" i="9"/>
  <c r="D18" i="9"/>
  <c r="E18" i="9"/>
  <c r="E17" i="9"/>
  <c r="E16" i="9"/>
  <c r="B16" i="9"/>
  <c r="C16" i="9"/>
  <c r="E15" i="9"/>
  <c r="E14" i="9"/>
  <c r="E13" i="9"/>
  <c r="E12" i="9"/>
  <c r="B12" i="9"/>
  <c r="C12" i="9"/>
  <c r="E11" i="9"/>
  <c r="B11" i="9"/>
  <c r="C11" i="9"/>
  <c r="E10" i="9"/>
  <c r="E9" i="9"/>
  <c r="E8" i="9"/>
  <c r="B8" i="9"/>
  <c r="C8" i="9"/>
  <c r="F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E8" i="10"/>
  <c r="E9" i="10"/>
  <c r="E10" i="10"/>
  <c r="E11" i="10"/>
  <c r="E12" i="10"/>
  <c r="E13" i="10"/>
  <c r="E14" i="10"/>
  <c r="E15" i="10"/>
  <c r="E16" i="10"/>
  <c r="D8" i="10"/>
  <c r="D9" i="10"/>
  <c r="D10" i="10"/>
  <c r="D11" i="10"/>
  <c r="B11" i="10"/>
  <c r="D12" i="10"/>
  <c r="D13" i="10"/>
  <c r="D14" i="10"/>
  <c r="D15" i="10"/>
  <c r="D16" i="10"/>
  <c r="B9" i="10"/>
  <c r="B10" i="10"/>
  <c r="C10" i="10"/>
  <c r="L7" i="10"/>
  <c r="M7" i="10"/>
  <c r="P7" i="10"/>
  <c r="Q7" i="10"/>
  <c r="T7" i="10"/>
  <c r="U7" i="10"/>
  <c r="X7" i="10"/>
  <c r="Y7" i="10"/>
  <c r="AB7" i="10"/>
  <c r="AC7" i="10"/>
  <c r="AF7" i="10"/>
  <c r="AG7" i="10"/>
  <c r="AJ7" i="10"/>
  <c r="AK7" i="10"/>
  <c r="AN7" i="10"/>
  <c r="AO7" i="10"/>
  <c r="AR7" i="10"/>
  <c r="AS7" i="10"/>
  <c r="AV7" i="10"/>
  <c r="AW7" i="10"/>
  <c r="AZ7" i="10"/>
  <c r="BA7" i="10"/>
  <c r="D17" i="10"/>
  <c r="E17" i="10"/>
  <c r="F17" i="10"/>
  <c r="G17" i="10"/>
  <c r="J17" i="10"/>
  <c r="J7" i="10"/>
  <c r="K7" i="10"/>
  <c r="N17" i="10"/>
  <c r="N7" i="10"/>
  <c r="O7" i="10"/>
  <c r="O17" i="10"/>
  <c r="R17" i="10"/>
  <c r="R7" i="10"/>
  <c r="S7" i="10"/>
  <c r="S17" i="10"/>
  <c r="V17" i="10"/>
  <c r="W17" i="10"/>
  <c r="Z17" i="10"/>
  <c r="AD17" i="10"/>
  <c r="AE17" i="10"/>
  <c r="AH17" i="10"/>
  <c r="AH7" i="10"/>
  <c r="AI7" i="10"/>
  <c r="AI17" i="10"/>
  <c r="AL17" i="10"/>
  <c r="AM17" i="10"/>
  <c r="AP17" i="10"/>
  <c r="AP7" i="10"/>
  <c r="AQ7" i="10"/>
  <c r="AT17" i="10"/>
  <c r="AU17" i="10"/>
  <c r="AX17" i="10"/>
  <c r="AY17" i="10"/>
  <c r="D18" i="10"/>
  <c r="E18" i="10"/>
  <c r="F18" i="10"/>
  <c r="G18" i="10"/>
  <c r="J18" i="10"/>
  <c r="K18" i="10"/>
  <c r="N18" i="10"/>
  <c r="O18" i="10"/>
  <c r="R18" i="10"/>
  <c r="S18" i="10"/>
  <c r="V18" i="10"/>
  <c r="W18" i="10"/>
  <c r="Z18" i="10"/>
  <c r="AA18" i="10"/>
  <c r="AD18" i="10"/>
  <c r="AE18" i="10"/>
  <c r="AH18" i="10"/>
  <c r="AI18" i="10"/>
  <c r="AL18" i="10"/>
  <c r="AM18" i="10"/>
  <c r="AP18" i="10"/>
  <c r="AQ18" i="10"/>
  <c r="AT18" i="10"/>
  <c r="AU18" i="10"/>
  <c r="AX18" i="10"/>
  <c r="AY18" i="10"/>
  <c r="L7" i="9"/>
  <c r="M7" i="9"/>
  <c r="P7" i="9"/>
  <c r="Q7" i="9"/>
  <c r="T7" i="9"/>
  <c r="U7" i="9"/>
  <c r="X7" i="9"/>
  <c r="Y7" i="9"/>
  <c r="AB7" i="9"/>
  <c r="AC7" i="9"/>
  <c r="AF7" i="9"/>
  <c r="AG7" i="9"/>
  <c r="AJ7" i="9"/>
  <c r="AK7" i="9"/>
  <c r="AN7" i="9"/>
  <c r="AO7" i="9"/>
  <c r="AR7" i="9"/>
  <c r="AS7" i="9"/>
  <c r="AV7" i="9"/>
  <c r="AW7" i="9"/>
  <c r="AZ7" i="9"/>
  <c r="BA7" i="9"/>
  <c r="F17" i="9"/>
  <c r="G17" i="9"/>
  <c r="J17" i="9"/>
  <c r="J7" i="9"/>
  <c r="K7" i="9"/>
  <c r="N17" i="9"/>
  <c r="N7" i="9"/>
  <c r="O7" i="9"/>
  <c r="O17" i="9"/>
  <c r="R17" i="9"/>
  <c r="R7" i="9"/>
  <c r="S7" i="9"/>
  <c r="S17" i="9"/>
  <c r="V17" i="9"/>
  <c r="W17" i="9"/>
  <c r="Z17" i="9"/>
  <c r="Z7" i="9"/>
  <c r="AA7" i="9"/>
  <c r="AD17" i="9"/>
  <c r="AD7" i="9"/>
  <c r="AE7" i="9"/>
  <c r="AH17" i="9"/>
  <c r="AI17" i="9"/>
  <c r="AL17" i="9"/>
  <c r="AM17" i="9"/>
  <c r="AP17" i="9"/>
  <c r="AP7" i="9"/>
  <c r="AQ7" i="9"/>
  <c r="AT17" i="9"/>
  <c r="AU17" i="9"/>
  <c r="AX17" i="9"/>
  <c r="AX7" i="9"/>
  <c r="AY7" i="9"/>
  <c r="F18" i="9"/>
  <c r="G18" i="9"/>
  <c r="J18" i="9"/>
  <c r="K18" i="9"/>
  <c r="N18" i="9"/>
  <c r="O18" i="9"/>
  <c r="R18" i="9"/>
  <c r="S18" i="9"/>
  <c r="V18" i="9"/>
  <c r="W18" i="9"/>
  <c r="Z18" i="9"/>
  <c r="AA18" i="9"/>
  <c r="AD18" i="9"/>
  <c r="AE18" i="9"/>
  <c r="AH18" i="9"/>
  <c r="AI18" i="9"/>
  <c r="AL18" i="9"/>
  <c r="AM18" i="9"/>
  <c r="AP18" i="9"/>
  <c r="AQ18" i="9"/>
  <c r="AT18" i="9"/>
  <c r="AU18" i="9"/>
  <c r="AX18" i="9"/>
  <c r="AY18" i="9"/>
  <c r="D37" i="3"/>
  <c r="B37" i="3"/>
  <c r="C37" i="3"/>
  <c r="I7" i="3"/>
  <c r="H7" i="3"/>
  <c r="O37" i="3"/>
  <c r="AW7" i="2"/>
  <c r="AV7" i="2"/>
  <c r="AS7" i="2"/>
  <c r="AR7" i="2"/>
  <c r="AO7" i="2"/>
  <c r="AN7" i="2"/>
  <c r="AK7" i="2"/>
  <c r="AJ7" i="2"/>
  <c r="AG7" i="2"/>
  <c r="AF7" i="2"/>
  <c r="AC7" i="2"/>
  <c r="AB7" i="2"/>
  <c r="Y7" i="2"/>
  <c r="X7" i="2"/>
  <c r="W37" i="2"/>
  <c r="U7" i="2"/>
  <c r="T7" i="2"/>
  <c r="Q7" i="2"/>
  <c r="P7" i="2"/>
  <c r="M7" i="2"/>
  <c r="L7" i="2"/>
  <c r="K15" i="2"/>
  <c r="I7" i="2"/>
  <c r="H7" i="2"/>
  <c r="D34" i="8"/>
  <c r="Z37" i="2"/>
  <c r="AA37" i="2"/>
  <c r="BA7" i="3"/>
  <c r="AZ7" i="3"/>
  <c r="AD37" i="3"/>
  <c r="AE37" i="3"/>
  <c r="Z37" i="3"/>
  <c r="AA37" i="3"/>
  <c r="V37" i="3"/>
  <c r="W37" i="3"/>
  <c r="R37" i="3"/>
  <c r="S37" i="3"/>
  <c r="N37" i="3"/>
  <c r="J37" i="3"/>
  <c r="K37" i="3"/>
  <c r="F37" i="3"/>
  <c r="G37" i="3"/>
  <c r="AX37" i="3"/>
  <c r="AY37" i="3"/>
  <c r="AT37" i="3"/>
  <c r="AP37" i="3"/>
  <c r="AL37" i="3"/>
  <c r="AH37" i="3"/>
  <c r="AI37" i="3"/>
  <c r="E37" i="3"/>
  <c r="BA7" i="2"/>
  <c r="AZ7" i="2"/>
  <c r="AH37" i="2"/>
  <c r="AI37" i="2"/>
  <c r="AD37" i="2"/>
  <c r="AE37" i="2"/>
  <c r="V37" i="2"/>
  <c r="R37" i="2"/>
  <c r="S37" i="2"/>
  <c r="N37" i="2"/>
  <c r="O37" i="2"/>
  <c r="J37" i="2"/>
  <c r="K37" i="2"/>
  <c r="F37" i="2"/>
  <c r="G37" i="2"/>
  <c r="AL37" i="2"/>
  <c r="AM37" i="2"/>
  <c r="AT37" i="2"/>
  <c r="AU37" i="2"/>
  <c r="AP37" i="2"/>
  <c r="AQ37" i="2"/>
  <c r="AX37" i="2"/>
  <c r="AY37" i="2"/>
  <c r="B19" i="2"/>
  <c r="C19" i="2"/>
  <c r="B27" i="2"/>
  <c r="C27" i="2"/>
  <c r="B35" i="2"/>
  <c r="C35" i="2"/>
  <c r="E36" i="3"/>
  <c r="E35" i="3"/>
  <c r="D36" i="3"/>
  <c r="D35" i="3"/>
  <c r="E34" i="3"/>
  <c r="B34" i="3"/>
  <c r="C34" i="3"/>
  <c r="D34" i="3"/>
  <c r="E33" i="3"/>
  <c r="D33" i="3"/>
  <c r="E32" i="3"/>
  <c r="D32" i="3"/>
  <c r="E31" i="3"/>
  <c r="D31" i="3"/>
  <c r="E30" i="3"/>
  <c r="D30" i="3"/>
  <c r="B30" i="3"/>
  <c r="C30" i="3"/>
  <c r="E29" i="3"/>
  <c r="D29" i="3"/>
  <c r="E28" i="3"/>
  <c r="D28" i="3"/>
  <c r="E27" i="3"/>
  <c r="B27" i="3"/>
  <c r="C27" i="3"/>
  <c r="D27" i="3"/>
  <c r="E26" i="3"/>
  <c r="D26" i="3"/>
  <c r="B26" i="3"/>
  <c r="C26" i="3"/>
  <c r="E25" i="3"/>
  <c r="D25" i="3"/>
  <c r="E24" i="3"/>
  <c r="B24" i="3"/>
  <c r="C24" i="3"/>
  <c r="D24" i="3"/>
  <c r="E23" i="3"/>
  <c r="D23" i="3"/>
  <c r="E22" i="3"/>
  <c r="D22" i="3"/>
  <c r="B22" i="3"/>
  <c r="C22" i="3"/>
  <c r="E21" i="3"/>
  <c r="B21" i="3"/>
  <c r="C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B14" i="3"/>
  <c r="C14" i="3"/>
  <c r="E13" i="3"/>
  <c r="D13" i="3"/>
  <c r="E12" i="3"/>
  <c r="D12" i="3"/>
  <c r="E11" i="3"/>
  <c r="D11" i="3"/>
  <c r="E10" i="3"/>
  <c r="D10" i="3"/>
  <c r="B10" i="3"/>
  <c r="E9" i="3"/>
  <c r="D9" i="3"/>
  <c r="E8" i="3"/>
  <c r="D8" i="3"/>
  <c r="AK7" i="7"/>
  <c r="AJ7" i="7"/>
  <c r="M7" i="7"/>
  <c r="L7" i="7"/>
  <c r="F10" i="3"/>
  <c r="G10" i="3"/>
  <c r="F13" i="3"/>
  <c r="G13" i="3"/>
  <c r="F14" i="3"/>
  <c r="G14" i="3"/>
  <c r="F21" i="3"/>
  <c r="G21" i="3"/>
  <c r="F22" i="3"/>
  <c r="G22" i="3"/>
  <c r="F33" i="3"/>
  <c r="G33" i="3"/>
  <c r="F34" i="3"/>
  <c r="G34" i="3"/>
  <c r="AX34" i="8"/>
  <c r="AY34" i="8"/>
  <c r="AT34" i="8"/>
  <c r="AU34" i="8"/>
  <c r="AP34" i="8"/>
  <c r="AQ34" i="8"/>
  <c r="AL34" i="8"/>
  <c r="AM34" i="8"/>
  <c r="AH34" i="8"/>
  <c r="AI34" i="8"/>
  <c r="AD34" i="8"/>
  <c r="AE34" i="8"/>
  <c r="Z34" i="8"/>
  <c r="AA34" i="8"/>
  <c r="V34" i="8"/>
  <c r="W34" i="8"/>
  <c r="R34" i="8"/>
  <c r="S34" i="8"/>
  <c r="N34" i="8"/>
  <c r="O34" i="8"/>
  <c r="J34" i="8"/>
  <c r="K34" i="8"/>
  <c r="F34" i="8"/>
  <c r="G34" i="8"/>
  <c r="E34" i="8"/>
  <c r="AX33" i="8"/>
  <c r="AY33" i="8"/>
  <c r="AT33" i="8"/>
  <c r="AU33" i="8"/>
  <c r="AP33" i="8"/>
  <c r="AQ33" i="8"/>
  <c r="AL33" i="8"/>
  <c r="AM33" i="8"/>
  <c r="AH33" i="8"/>
  <c r="AI33" i="8"/>
  <c r="AD33" i="8"/>
  <c r="AE33" i="8"/>
  <c r="Z33" i="8"/>
  <c r="AA33" i="8"/>
  <c r="V33" i="8"/>
  <c r="W33" i="8"/>
  <c r="R33" i="8"/>
  <c r="S33" i="8"/>
  <c r="N33" i="8"/>
  <c r="O33" i="8"/>
  <c r="J33" i="8"/>
  <c r="K33" i="8"/>
  <c r="F33" i="8"/>
  <c r="G33" i="8"/>
  <c r="E33" i="8"/>
  <c r="D33" i="8"/>
  <c r="B33" i="8"/>
  <c r="C33" i="8"/>
  <c r="AX32" i="8"/>
  <c r="AY32" i="8"/>
  <c r="AT32" i="8"/>
  <c r="AU32" i="8"/>
  <c r="AP32" i="8"/>
  <c r="AQ32" i="8"/>
  <c r="AL32" i="8"/>
  <c r="AM32" i="8"/>
  <c r="AH32" i="8"/>
  <c r="AI32" i="8"/>
  <c r="AD32" i="8"/>
  <c r="AE32" i="8"/>
  <c r="Z32" i="8"/>
  <c r="AA32" i="8"/>
  <c r="V32" i="8"/>
  <c r="W32" i="8"/>
  <c r="R32" i="8"/>
  <c r="S32" i="8"/>
  <c r="N32" i="8"/>
  <c r="O32" i="8"/>
  <c r="J32" i="8"/>
  <c r="K32" i="8"/>
  <c r="F32" i="8"/>
  <c r="G32" i="8"/>
  <c r="E32" i="8"/>
  <c r="B32" i="8"/>
  <c r="C32" i="8"/>
  <c r="D32" i="8"/>
  <c r="AX31" i="8"/>
  <c r="AY31" i="8"/>
  <c r="AT31" i="8"/>
  <c r="AU31" i="8"/>
  <c r="AP31" i="8"/>
  <c r="AQ31" i="8"/>
  <c r="AL31" i="8"/>
  <c r="AM31" i="8"/>
  <c r="AH31" i="8"/>
  <c r="AI31" i="8"/>
  <c r="AD31" i="8"/>
  <c r="AE31" i="8"/>
  <c r="Z31" i="8"/>
  <c r="AA31" i="8"/>
  <c r="V31" i="8"/>
  <c r="W31" i="8"/>
  <c r="R31" i="8"/>
  <c r="S31" i="8"/>
  <c r="N31" i="8"/>
  <c r="O31" i="8"/>
  <c r="J31" i="8"/>
  <c r="K31" i="8"/>
  <c r="F31" i="8"/>
  <c r="G31" i="8"/>
  <c r="E31" i="8"/>
  <c r="D31" i="8"/>
  <c r="AX30" i="8"/>
  <c r="AY30" i="8"/>
  <c r="AT30" i="8"/>
  <c r="AU30" i="8"/>
  <c r="AP30" i="8"/>
  <c r="AQ30" i="8"/>
  <c r="AL30" i="8"/>
  <c r="AM30" i="8"/>
  <c r="AH30" i="8"/>
  <c r="AI30" i="8"/>
  <c r="AD30" i="8"/>
  <c r="AE30" i="8"/>
  <c r="Z30" i="8"/>
  <c r="AA30" i="8"/>
  <c r="V30" i="8"/>
  <c r="W30" i="8"/>
  <c r="R30" i="8"/>
  <c r="S30" i="8"/>
  <c r="N30" i="8"/>
  <c r="O30" i="8"/>
  <c r="J30" i="8"/>
  <c r="K30" i="8"/>
  <c r="F30" i="8"/>
  <c r="G30" i="8"/>
  <c r="E30" i="8"/>
  <c r="D30" i="8"/>
  <c r="AX29" i="8"/>
  <c r="AY29" i="8"/>
  <c r="AT29" i="8"/>
  <c r="AU29" i="8"/>
  <c r="AP29" i="8"/>
  <c r="AQ29" i="8"/>
  <c r="AL29" i="8"/>
  <c r="AM29" i="8"/>
  <c r="AH29" i="8"/>
  <c r="AI29" i="8"/>
  <c r="AD29" i="8"/>
  <c r="AE29" i="8"/>
  <c r="Z29" i="8"/>
  <c r="AA29" i="8"/>
  <c r="V29" i="8"/>
  <c r="W29" i="8"/>
  <c r="R29" i="8"/>
  <c r="S29" i="8"/>
  <c r="N29" i="8"/>
  <c r="O29" i="8"/>
  <c r="J29" i="8"/>
  <c r="K29" i="8"/>
  <c r="F29" i="8"/>
  <c r="G29" i="8"/>
  <c r="E29" i="8"/>
  <c r="D29" i="8"/>
  <c r="B29" i="8"/>
  <c r="C29" i="8"/>
  <c r="AX28" i="8"/>
  <c r="AY28" i="8"/>
  <c r="AT28" i="8"/>
  <c r="AU28" i="8"/>
  <c r="AP28" i="8"/>
  <c r="AQ28" i="8"/>
  <c r="AL28" i="8"/>
  <c r="AM28" i="8"/>
  <c r="AH28" i="8"/>
  <c r="AI28" i="8"/>
  <c r="AD28" i="8"/>
  <c r="AE28" i="8"/>
  <c r="Z28" i="8"/>
  <c r="AA28" i="8"/>
  <c r="V28" i="8"/>
  <c r="W28" i="8"/>
  <c r="R28" i="8"/>
  <c r="S28" i="8"/>
  <c r="N28" i="8"/>
  <c r="O28" i="8"/>
  <c r="J28" i="8"/>
  <c r="K28" i="8"/>
  <c r="F28" i="8"/>
  <c r="G28" i="8"/>
  <c r="E28" i="8"/>
  <c r="D28" i="8"/>
  <c r="AX27" i="8"/>
  <c r="AY27" i="8"/>
  <c r="AT27" i="8"/>
  <c r="AU27" i="8"/>
  <c r="AP27" i="8"/>
  <c r="AQ27" i="8"/>
  <c r="AL27" i="8"/>
  <c r="AM27" i="8"/>
  <c r="AH27" i="8"/>
  <c r="AI27" i="8"/>
  <c r="AD27" i="8"/>
  <c r="AE27" i="8"/>
  <c r="Z27" i="8"/>
  <c r="AA27" i="8"/>
  <c r="V27" i="8"/>
  <c r="W27" i="8"/>
  <c r="R27" i="8"/>
  <c r="S27" i="8"/>
  <c r="N27" i="8"/>
  <c r="O27" i="8"/>
  <c r="J27" i="8"/>
  <c r="K27" i="8"/>
  <c r="F27" i="8"/>
  <c r="G27" i="8"/>
  <c r="E27" i="8"/>
  <c r="D27" i="8"/>
  <c r="AX26" i="8"/>
  <c r="AY26" i="8"/>
  <c r="AT26" i="8"/>
  <c r="AU26" i="8"/>
  <c r="AP26" i="8"/>
  <c r="AQ26" i="8"/>
  <c r="AL26" i="8"/>
  <c r="AM26" i="8"/>
  <c r="AH26" i="8"/>
  <c r="AI26" i="8"/>
  <c r="AD26" i="8"/>
  <c r="AE26" i="8"/>
  <c r="Z26" i="8"/>
  <c r="AA26" i="8"/>
  <c r="V26" i="8"/>
  <c r="W26" i="8"/>
  <c r="R26" i="8"/>
  <c r="S26" i="8"/>
  <c r="N26" i="8"/>
  <c r="O26" i="8"/>
  <c r="J26" i="8"/>
  <c r="K26" i="8"/>
  <c r="F26" i="8"/>
  <c r="G26" i="8"/>
  <c r="E26" i="8"/>
  <c r="D26" i="8"/>
  <c r="B26" i="8"/>
  <c r="C26" i="8"/>
  <c r="AX25" i="8"/>
  <c r="AY25" i="8"/>
  <c r="AT25" i="8"/>
  <c r="AU25" i="8"/>
  <c r="AP25" i="8"/>
  <c r="AQ25" i="8"/>
  <c r="AL25" i="8"/>
  <c r="AM25" i="8"/>
  <c r="AH25" i="8"/>
  <c r="AI25" i="8"/>
  <c r="AD25" i="8"/>
  <c r="AE25" i="8"/>
  <c r="Z25" i="8"/>
  <c r="AA25" i="8"/>
  <c r="V25" i="8"/>
  <c r="W25" i="8"/>
  <c r="R25" i="8"/>
  <c r="S25" i="8"/>
  <c r="N25" i="8"/>
  <c r="O25" i="8"/>
  <c r="J25" i="8"/>
  <c r="K25" i="8"/>
  <c r="F25" i="8"/>
  <c r="G25" i="8"/>
  <c r="E25" i="8"/>
  <c r="D25" i="8"/>
  <c r="AX24" i="8"/>
  <c r="AY24" i="8"/>
  <c r="AT24" i="8"/>
  <c r="AU24" i="8"/>
  <c r="AP24" i="8"/>
  <c r="AQ24" i="8"/>
  <c r="AL24" i="8"/>
  <c r="AM24" i="8"/>
  <c r="AH24" i="8"/>
  <c r="AI24" i="8"/>
  <c r="AD24" i="8"/>
  <c r="AE24" i="8"/>
  <c r="Z24" i="8"/>
  <c r="AA24" i="8"/>
  <c r="V24" i="8"/>
  <c r="W24" i="8"/>
  <c r="R24" i="8"/>
  <c r="S24" i="8"/>
  <c r="N24" i="8"/>
  <c r="O24" i="8"/>
  <c r="J24" i="8"/>
  <c r="K24" i="8"/>
  <c r="F24" i="8"/>
  <c r="G24" i="8"/>
  <c r="E24" i="8"/>
  <c r="D24" i="8"/>
  <c r="B24" i="8"/>
  <c r="C24" i="8"/>
  <c r="AX23" i="8"/>
  <c r="AY23" i="8"/>
  <c r="AT23" i="8"/>
  <c r="AU23" i="8"/>
  <c r="AP23" i="8"/>
  <c r="AQ23" i="8"/>
  <c r="AL23" i="8"/>
  <c r="AM23" i="8"/>
  <c r="AH23" i="8"/>
  <c r="AI23" i="8"/>
  <c r="AD23" i="8"/>
  <c r="AE23" i="8"/>
  <c r="Z23" i="8"/>
  <c r="AA23" i="8"/>
  <c r="V23" i="8"/>
  <c r="W23" i="8"/>
  <c r="R23" i="8"/>
  <c r="S23" i="8"/>
  <c r="N23" i="8"/>
  <c r="O23" i="8"/>
  <c r="J23" i="8"/>
  <c r="K23" i="8"/>
  <c r="F23" i="8"/>
  <c r="G23" i="8"/>
  <c r="E23" i="8"/>
  <c r="D23" i="8"/>
  <c r="B23" i="8"/>
  <c r="C23" i="8"/>
  <c r="AX22" i="8"/>
  <c r="AY22" i="8"/>
  <c r="AT22" i="8"/>
  <c r="AU22" i="8"/>
  <c r="AP22" i="8"/>
  <c r="AQ22" i="8"/>
  <c r="AL22" i="8"/>
  <c r="AM22" i="8"/>
  <c r="AH22" i="8"/>
  <c r="AI22" i="8"/>
  <c r="AD22" i="8"/>
  <c r="AE22" i="8"/>
  <c r="Z22" i="8"/>
  <c r="AA22" i="8"/>
  <c r="V22" i="8"/>
  <c r="W22" i="8"/>
  <c r="R22" i="8"/>
  <c r="S22" i="8"/>
  <c r="N22" i="8"/>
  <c r="O22" i="8"/>
  <c r="J22" i="8"/>
  <c r="K22" i="8"/>
  <c r="F22" i="8"/>
  <c r="G22" i="8"/>
  <c r="E22" i="8"/>
  <c r="D22" i="8"/>
  <c r="AX21" i="8"/>
  <c r="AY21" i="8"/>
  <c r="AT21" i="8"/>
  <c r="AU21" i="8"/>
  <c r="AP21" i="8"/>
  <c r="AQ21" i="8"/>
  <c r="AL21" i="8"/>
  <c r="AM21" i="8"/>
  <c r="AH21" i="8"/>
  <c r="AI21" i="8"/>
  <c r="AD21" i="8"/>
  <c r="AE21" i="8"/>
  <c r="Z21" i="8"/>
  <c r="AA21" i="8"/>
  <c r="V21" i="8"/>
  <c r="W21" i="8"/>
  <c r="R21" i="8"/>
  <c r="S21" i="8"/>
  <c r="N21" i="8"/>
  <c r="O21" i="8"/>
  <c r="J21" i="8"/>
  <c r="K21" i="8"/>
  <c r="F21" i="8"/>
  <c r="G21" i="8"/>
  <c r="E21" i="8"/>
  <c r="D21" i="8"/>
  <c r="AX20" i="8"/>
  <c r="AY20" i="8"/>
  <c r="AT20" i="8"/>
  <c r="AU20" i="8"/>
  <c r="AP20" i="8"/>
  <c r="AQ20" i="8"/>
  <c r="AL20" i="8"/>
  <c r="AM20" i="8"/>
  <c r="AH20" i="8"/>
  <c r="AI20" i="8"/>
  <c r="AD20" i="8"/>
  <c r="AE20" i="8"/>
  <c r="Z20" i="8"/>
  <c r="AA20" i="8"/>
  <c r="V20" i="8"/>
  <c r="W20" i="8"/>
  <c r="R20" i="8"/>
  <c r="S20" i="8"/>
  <c r="N20" i="8"/>
  <c r="O20" i="8"/>
  <c r="J20" i="8"/>
  <c r="K20" i="8"/>
  <c r="F20" i="8"/>
  <c r="G20" i="8"/>
  <c r="E20" i="8"/>
  <c r="D20" i="8"/>
  <c r="AX19" i="8"/>
  <c r="AY19" i="8"/>
  <c r="AT19" i="8"/>
  <c r="AU19" i="8"/>
  <c r="AP19" i="8"/>
  <c r="AQ19" i="8"/>
  <c r="AL19" i="8"/>
  <c r="AM19" i="8"/>
  <c r="AH19" i="8"/>
  <c r="AI19" i="8"/>
  <c r="AD19" i="8"/>
  <c r="AE19" i="8"/>
  <c r="Z19" i="8"/>
  <c r="AA19" i="8"/>
  <c r="V19" i="8"/>
  <c r="W19" i="8"/>
  <c r="R19" i="8"/>
  <c r="N19" i="8"/>
  <c r="O19" i="8"/>
  <c r="J19" i="8"/>
  <c r="K19" i="8"/>
  <c r="F19" i="8"/>
  <c r="G19" i="8"/>
  <c r="E19" i="8"/>
  <c r="D19" i="8"/>
  <c r="AX18" i="8"/>
  <c r="AY18" i="8"/>
  <c r="AT18" i="8"/>
  <c r="AU18" i="8"/>
  <c r="AP18" i="8"/>
  <c r="AQ18" i="8"/>
  <c r="AL18" i="8"/>
  <c r="AM18" i="8"/>
  <c r="AH18" i="8"/>
  <c r="AI18" i="8"/>
  <c r="AD18" i="8"/>
  <c r="AE18" i="8"/>
  <c r="Z18" i="8"/>
  <c r="AA18" i="8"/>
  <c r="V18" i="8"/>
  <c r="W18" i="8"/>
  <c r="R18" i="8"/>
  <c r="S18" i="8"/>
  <c r="N18" i="8"/>
  <c r="O18" i="8"/>
  <c r="J18" i="8"/>
  <c r="K18" i="8"/>
  <c r="F18" i="8"/>
  <c r="G18" i="8"/>
  <c r="E18" i="8"/>
  <c r="D18" i="8"/>
  <c r="AX17" i="8"/>
  <c r="AY17" i="8"/>
  <c r="AT17" i="8"/>
  <c r="AU17" i="8"/>
  <c r="AP17" i="8"/>
  <c r="AL17" i="8"/>
  <c r="AM17" i="8"/>
  <c r="AH17" i="8"/>
  <c r="AI17" i="8"/>
  <c r="AD17" i="8"/>
  <c r="AE17" i="8"/>
  <c r="Z17" i="8"/>
  <c r="AA17" i="8"/>
  <c r="V17" i="8"/>
  <c r="W17" i="8"/>
  <c r="R17" i="8"/>
  <c r="S17" i="8"/>
  <c r="N17" i="8"/>
  <c r="O17" i="8"/>
  <c r="J17" i="8"/>
  <c r="K17" i="8"/>
  <c r="F17" i="8"/>
  <c r="G17" i="8"/>
  <c r="E17" i="8"/>
  <c r="D17" i="8"/>
  <c r="AX16" i="8"/>
  <c r="AY16" i="8"/>
  <c r="AT16" i="8"/>
  <c r="AU16" i="8"/>
  <c r="AP16" i="8"/>
  <c r="AQ16" i="8"/>
  <c r="AL16" i="8"/>
  <c r="AM16" i="8"/>
  <c r="AH16" i="8"/>
  <c r="AI16" i="8"/>
  <c r="AD16" i="8"/>
  <c r="AE16" i="8"/>
  <c r="Z16" i="8"/>
  <c r="AA16" i="8"/>
  <c r="V16" i="8"/>
  <c r="W16" i="8"/>
  <c r="R16" i="8"/>
  <c r="S16" i="8"/>
  <c r="N16" i="8"/>
  <c r="O16" i="8"/>
  <c r="J16" i="8"/>
  <c r="K16" i="8"/>
  <c r="F16" i="8"/>
  <c r="G16" i="8"/>
  <c r="E16" i="8"/>
  <c r="D16" i="8"/>
  <c r="AX15" i="8"/>
  <c r="AY15" i="8"/>
  <c r="AT15" i="8"/>
  <c r="AU15" i="8"/>
  <c r="AP15" i="8"/>
  <c r="AQ15" i="8"/>
  <c r="AL15" i="8"/>
  <c r="AM15" i="8"/>
  <c r="AH15" i="8"/>
  <c r="AI15" i="8"/>
  <c r="AD15" i="8"/>
  <c r="AE15" i="8"/>
  <c r="Z15" i="8"/>
  <c r="AA15" i="8"/>
  <c r="V15" i="8"/>
  <c r="W15" i="8"/>
  <c r="R15" i="8"/>
  <c r="S15" i="8"/>
  <c r="N15" i="8"/>
  <c r="O15" i="8"/>
  <c r="J15" i="8"/>
  <c r="K15" i="8"/>
  <c r="F15" i="8"/>
  <c r="G15" i="8"/>
  <c r="E15" i="8"/>
  <c r="D15" i="8"/>
  <c r="B15" i="8"/>
  <c r="C15" i="8"/>
  <c r="AX14" i="8"/>
  <c r="AY14" i="8"/>
  <c r="AT14" i="8"/>
  <c r="AU14" i="8"/>
  <c r="AP14" i="8"/>
  <c r="AQ14" i="8"/>
  <c r="AL14" i="8"/>
  <c r="AM14" i="8"/>
  <c r="AH14" i="8"/>
  <c r="AI14" i="8"/>
  <c r="AD14" i="8"/>
  <c r="AE14" i="8"/>
  <c r="Z14" i="8"/>
  <c r="AA14" i="8"/>
  <c r="V14" i="8"/>
  <c r="W14" i="8"/>
  <c r="R14" i="8"/>
  <c r="S14" i="8"/>
  <c r="N14" i="8"/>
  <c r="O14" i="8"/>
  <c r="J14" i="8"/>
  <c r="K14" i="8"/>
  <c r="F14" i="8"/>
  <c r="G14" i="8"/>
  <c r="E14" i="8"/>
  <c r="D14" i="8"/>
  <c r="AX13" i="8"/>
  <c r="AY13" i="8"/>
  <c r="AT13" i="8"/>
  <c r="AU13" i="8"/>
  <c r="AP13" i="8"/>
  <c r="AQ13" i="8"/>
  <c r="AL13" i="8"/>
  <c r="AM13" i="8"/>
  <c r="AH13" i="8"/>
  <c r="AD13" i="8"/>
  <c r="AE13" i="8"/>
  <c r="Z13" i="8"/>
  <c r="AA13" i="8"/>
  <c r="V13" i="8"/>
  <c r="W13" i="8"/>
  <c r="R13" i="8"/>
  <c r="S13" i="8"/>
  <c r="N13" i="8"/>
  <c r="O13" i="8"/>
  <c r="J13" i="8"/>
  <c r="K13" i="8"/>
  <c r="F13" i="8"/>
  <c r="G13" i="8"/>
  <c r="E13" i="8"/>
  <c r="D13" i="8"/>
  <c r="AX12" i="8"/>
  <c r="AY12" i="8"/>
  <c r="AT12" i="8"/>
  <c r="AU12" i="8"/>
  <c r="AP12" i="8"/>
  <c r="AQ12" i="8"/>
  <c r="AL12" i="8"/>
  <c r="AM12" i="8"/>
  <c r="AH12" i="8"/>
  <c r="AI12" i="8"/>
  <c r="AD12" i="8"/>
  <c r="Z12" i="8"/>
  <c r="AA12" i="8"/>
  <c r="V12" i="8"/>
  <c r="W12" i="8"/>
  <c r="R12" i="8"/>
  <c r="S12" i="8"/>
  <c r="N12" i="8"/>
  <c r="O12" i="8"/>
  <c r="J12" i="8"/>
  <c r="K12" i="8"/>
  <c r="F12" i="8"/>
  <c r="G12" i="8"/>
  <c r="E12" i="8"/>
  <c r="D12" i="8"/>
  <c r="AX11" i="8"/>
  <c r="AY11" i="8"/>
  <c r="AT11" i="8"/>
  <c r="AU11" i="8"/>
  <c r="AP11" i="8"/>
  <c r="AQ11" i="8"/>
  <c r="AL11" i="8"/>
  <c r="AM11" i="8"/>
  <c r="AH11" i="8"/>
  <c r="AI11" i="8"/>
  <c r="AD11" i="8"/>
  <c r="AE11" i="8"/>
  <c r="Z11" i="8"/>
  <c r="AA11" i="8"/>
  <c r="V11" i="8"/>
  <c r="W11" i="8"/>
  <c r="R11" i="8"/>
  <c r="S11" i="8"/>
  <c r="N11" i="8"/>
  <c r="O11" i="8"/>
  <c r="J11" i="8"/>
  <c r="K11" i="8"/>
  <c r="F11" i="8"/>
  <c r="G11" i="8"/>
  <c r="E11" i="8"/>
  <c r="D11" i="8"/>
  <c r="B11" i="8"/>
  <c r="C11" i="8"/>
  <c r="AX10" i="8"/>
  <c r="AY10" i="8"/>
  <c r="AT10" i="8"/>
  <c r="AU10" i="8"/>
  <c r="AP10" i="8"/>
  <c r="AQ10" i="8"/>
  <c r="AL10" i="8"/>
  <c r="AM10" i="8"/>
  <c r="AH10" i="8"/>
  <c r="AI10" i="8"/>
  <c r="AD10" i="8"/>
  <c r="AE10" i="8"/>
  <c r="Z10" i="8"/>
  <c r="AA10" i="8"/>
  <c r="V10" i="8"/>
  <c r="W10" i="8"/>
  <c r="R10" i="8"/>
  <c r="S10" i="8"/>
  <c r="N10" i="8"/>
  <c r="O10" i="8"/>
  <c r="J10" i="8"/>
  <c r="K10" i="8"/>
  <c r="F10" i="8"/>
  <c r="E10" i="8"/>
  <c r="B10" i="8"/>
  <c r="C10" i="8"/>
  <c r="D10" i="8"/>
  <c r="AX9" i="8"/>
  <c r="AT9" i="8"/>
  <c r="AU9" i="8"/>
  <c r="AP9" i="8"/>
  <c r="AQ9" i="8"/>
  <c r="AL9" i="8"/>
  <c r="AM9" i="8"/>
  <c r="AH9" i="8"/>
  <c r="AI9" i="8"/>
  <c r="AD9" i="8"/>
  <c r="AE9" i="8"/>
  <c r="Z9" i="8"/>
  <c r="AA9" i="8"/>
  <c r="V9" i="8"/>
  <c r="W9" i="8"/>
  <c r="R9" i="8"/>
  <c r="S9" i="8"/>
  <c r="N9" i="8"/>
  <c r="O9" i="8"/>
  <c r="J9" i="8"/>
  <c r="K9" i="8"/>
  <c r="F9" i="8"/>
  <c r="G9" i="8"/>
  <c r="E9" i="8"/>
  <c r="D9" i="8"/>
  <c r="AX8" i="8"/>
  <c r="AY8" i="8"/>
  <c r="AT8" i="8"/>
  <c r="AU8" i="8"/>
  <c r="AP8" i="8"/>
  <c r="AQ8" i="8"/>
  <c r="AL8" i="8"/>
  <c r="AH8" i="8"/>
  <c r="AI8" i="8"/>
  <c r="AD8" i="8"/>
  <c r="Z8" i="8"/>
  <c r="AA8" i="8"/>
  <c r="V8" i="8"/>
  <c r="W8" i="8"/>
  <c r="R8" i="8"/>
  <c r="S8" i="8"/>
  <c r="N8" i="8"/>
  <c r="O8" i="8"/>
  <c r="J8" i="8"/>
  <c r="K8" i="8"/>
  <c r="F8" i="8"/>
  <c r="G8" i="8"/>
  <c r="E8" i="8"/>
  <c r="E7" i="8"/>
  <c r="D8" i="8"/>
  <c r="BA7" i="8"/>
  <c r="AZ7" i="8"/>
  <c r="AW7" i="8"/>
  <c r="AV7" i="8"/>
  <c r="AS7" i="8"/>
  <c r="AR7" i="8"/>
  <c r="AO7" i="8"/>
  <c r="AN7" i="8"/>
  <c r="AK7" i="8"/>
  <c r="AJ7" i="8"/>
  <c r="AG7" i="8"/>
  <c r="AF7" i="8"/>
  <c r="AC7" i="8"/>
  <c r="AB7" i="8"/>
  <c r="Y7" i="8"/>
  <c r="X7" i="8"/>
  <c r="U7" i="8"/>
  <c r="T7" i="8"/>
  <c r="Q7" i="8"/>
  <c r="P7" i="8"/>
  <c r="M7" i="8"/>
  <c r="L7" i="8"/>
  <c r="I7" i="8"/>
  <c r="H7" i="8"/>
  <c r="AX34" i="7"/>
  <c r="AY34" i="7"/>
  <c r="AT34" i="7"/>
  <c r="AU34" i="7"/>
  <c r="AP34" i="7"/>
  <c r="AQ34" i="7"/>
  <c r="AL34" i="7"/>
  <c r="AM34" i="7"/>
  <c r="AH34" i="7"/>
  <c r="AI34" i="7"/>
  <c r="AD34" i="7"/>
  <c r="AE34" i="7"/>
  <c r="Z34" i="7"/>
  <c r="AA34" i="7"/>
  <c r="V34" i="7"/>
  <c r="W34" i="7"/>
  <c r="R34" i="7"/>
  <c r="S34" i="7"/>
  <c r="N34" i="7"/>
  <c r="O34" i="7"/>
  <c r="J34" i="7"/>
  <c r="K34" i="7"/>
  <c r="F34" i="7"/>
  <c r="G34" i="7"/>
  <c r="E34" i="7"/>
  <c r="D34" i="7"/>
  <c r="AX33" i="7"/>
  <c r="AY33" i="7"/>
  <c r="AT33" i="7"/>
  <c r="AU33" i="7"/>
  <c r="AP33" i="7"/>
  <c r="AQ33" i="7"/>
  <c r="AL33" i="7"/>
  <c r="AM33" i="7"/>
  <c r="AH33" i="7"/>
  <c r="AI33" i="7"/>
  <c r="AD33" i="7"/>
  <c r="AE33" i="7"/>
  <c r="Z33" i="7"/>
  <c r="AA33" i="7"/>
  <c r="V33" i="7"/>
  <c r="W33" i="7"/>
  <c r="R33" i="7"/>
  <c r="S33" i="7"/>
  <c r="N33" i="7"/>
  <c r="O33" i="7"/>
  <c r="J33" i="7"/>
  <c r="K33" i="7"/>
  <c r="F33" i="7"/>
  <c r="G33" i="7"/>
  <c r="E33" i="7"/>
  <c r="D33" i="7"/>
  <c r="AX32" i="7"/>
  <c r="AY32" i="7"/>
  <c r="AT32" i="7"/>
  <c r="AU32" i="7"/>
  <c r="AP32" i="7"/>
  <c r="AQ32" i="7"/>
  <c r="AL32" i="7"/>
  <c r="AM32" i="7"/>
  <c r="AH32" i="7"/>
  <c r="AI32" i="7"/>
  <c r="AD32" i="7"/>
  <c r="AE32" i="7"/>
  <c r="Z32" i="7"/>
  <c r="AA32" i="7"/>
  <c r="V32" i="7"/>
  <c r="W32" i="7"/>
  <c r="R32" i="7"/>
  <c r="S32" i="7"/>
  <c r="N32" i="7"/>
  <c r="O32" i="7"/>
  <c r="J32" i="7"/>
  <c r="K32" i="7"/>
  <c r="F32" i="7"/>
  <c r="G32" i="7"/>
  <c r="E32" i="7"/>
  <c r="D32" i="7"/>
  <c r="AX31" i="7"/>
  <c r="AY31" i="7"/>
  <c r="AT31" i="7"/>
  <c r="AU31" i="7"/>
  <c r="AP31" i="7"/>
  <c r="AQ31" i="7"/>
  <c r="AL31" i="7"/>
  <c r="AM31" i="7"/>
  <c r="AH31" i="7"/>
  <c r="AI31" i="7"/>
  <c r="AD31" i="7"/>
  <c r="AE31" i="7"/>
  <c r="Z31" i="7"/>
  <c r="AA31" i="7"/>
  <c r="V31" i="7"/>
  <c r="W31" i="7"/>
  <c r="R31" i="7"/>
  <c r="S31" i="7"/>
  <c r="N31" i="7"/>
  <c r="O31" i="7"/>
  <c r="J31" i="7"/>
  <c r="K31" i="7"/>
  <c r="F31" i="7"/>
  <c r="G31" i="7"/>
  <c r="E31" i="7"/>
  <c r="D31" i="7"/>
  <c r="AX30" i="7"/>
  <c r="AY30" i="7"/>
  <c r="AT30" i="7"/>
  <c r="AU30" i="7"/>
  <c r="AP30" i="7"/>
  <c r="AQ30" i="7"/>
  <c r="AL30" i="7"/>
  <c r="AM30" i="7"/>
  <c r="AH30" i="7"/>
  <c r="AI30" i="7"/>
  <c r="AD30" i="7"/>
  <c r="AE30" i="7"/>
  <c r="Z30" i="7"/>
  <c r="AA30" i="7"/>
  <c r="V30" i="7"/>
  <c r="W30" i="7"/>
  <c r="R30" i="7"/>
  <c r="S30" i="7"/>
  <c r="N30" i="7"/>
  <c r="O30" i="7"/>
  <c r="J30" i="7"/>
  <c r="K30" i="7"/>
  <c r="F30" i="7"/>
  <c r="G30" i="7"/>
  <c r="E30" i="7"/>
  <c r="D30" i="7"/>
  <c r="AX29" i="7"/>
  <c r="AY29" i="7"/>
  <c r="AT29" i="7"/>
  <c r="AU29" i="7"/>
  <c r="AP29" i="7"/>
  <c r="AQ29" i="7"/>
  <c r="AL29" i="7"/>
  <c r="AM29" i="7"/>
  <c r="AH29" i="7"/>
  <c r="AI29" i="7"/>
  <c r="AD29" i="7"/>
  <c r="AE29" i="7"/>
  <c r="Z29" i="7"/>
  <c r="AA29" i="7"/>
  <c r="V29" i="7"/>
  <c r="W29" i="7"/>
  <c r="R29" i="7"/>
  <c r="S29" i="7"/>
  <c r="N29" i="7"/>
  <c r="O29" i="7"/>
  <c r="J29" i="7"/>
  <c r="K29" i="7"/>
  <c r="F29" i="7"/>
  <c r="G29" i="7"/>
  <c r="E29" i="7"/>
  <c r="D29" i="7"/>
  <c r="AX28" i="7"/>
  <c r="AY28" i="7"/>
  <c r="AT28" i="7"/>
  <c r="AU28" i="7"/>
  <c r="AP28" i="7"/>
  <c r="AQ28" i="7"/>
  <c r="AL28" i="7"/>
  <c r="AM28" i="7"/>
  <c r="AH28" i="7"/>
  <c r="AI28" i="7"/>
  <c r="AD28" i="7"/>
  <c r="AE28" i="7"/>
  <c r="Z28" i="7"/>
  <c r="AA28" i="7"/>
  <c r="V28" i="7"/>
  <c r="W28" i="7"/>
  <c r="R28" i="7"/>
  <c r="S28" i="7"/>
  <c r="N28" i="7"/>
  <c r="O28" i="7"/>
  <c r="J28" i="7"/>
  <c r="K28" i="7"/>
  <c r="F28" i="7"/>
  <c r="G28" i="7"/>
  <c r="E28" i="7"/>
  <c r="D28" i="7"/>
  <c r="AX27" i="7"/>
  <c r="AY27" i="7"/>
  <c r="AT27" i="7"/>
  <c r="AU27" i="7"/>
  <c r="AP27" i="7"/>
  <c r="AQ27" i="7"/>
  <c r="AL27" i="7"/>
  <c r="AM27" i="7"/>
  <c r="AH27" i="7"/>
  <c r="AI27" i="7"/>
  <c r="AD27" i="7"/>
  <c r="AE27" i="7"/>
  <c r="Z27" i="7"/>
  <c r="AA27" i="7"/>
  <c r="V27" i="7"/>
  <c r="W27" i="7"/>
  <c r="R27" i="7"/>
  <c r="S27" i="7"/>
  <c r="N27" i="7"/>
  <c r="O27" i="7"/>
  <c r="J27" i="7"/>
  <c r="K27" i="7"/>
  <c r="F27" i="7"/>
  <c r="G27" i="7"/>
  <c r="E27" i="7"/>
  <c r="D27" i="7"/>
  <c r="AX26" i="7"/>
  <c r="AY26" i="7"/>
  <c r="AT26" i="7"/>
  <c r="AU26" i="7"/>
  <c r="AP26" i="7"/>
  <c r="AQ26" i="7"/>
  <c r="AL26" i="7"/>
  <c r="AM26" i="7"/>
  <c r="AH26" i="7"/>
  <c r="AI26" i="7"/>
  <c r="AD26" i="7"/>
  <c r="AE26" i="7"/>
  <c r="Z26" i="7"/>
  <c r="AA26" i="7"/>
  <c r="V26" i="7"/>
  <c r="W26" i="7"/>
  <c r="R26" i="7"/>
  <c r="S26" i="7"/>
  <c r="N26" i="7"/>
  <c r="O26" i="7"/>
  <c r="J26" i="7"/>
  <c r="K26" i="7"/>
  <c r="F26" i="7"/>
  <c r="G26" i="7"/>
  <c r="E26" i="7"/>
  <c r="D26" i="7"/>
  <c r="AX25" i="7"/>
  <c r="AY25" i="7"/>
  <c r="AT25" i="7"/>
  <c r="AU25" i="7"/>
  <c r="AP25" i="7"/>
  <c r="AQ25" i="7"/>
  <c r="AL25" i="7"/>
  <c r="AM25" i="7"/>
  <c r="AH25" i="7"/>
  <c r="AI25" i="7"/>
  <c r="AD25" i="7"/>
  <c r="AE25" i="7"/>
  <c r="Z25" i="7"/>
  <c r="AA25" i="7"/>
  <c r="V25" i="7"/>
  <c r="W25" i="7"/>
  <c r="R25" i="7"/>
  <c r="S25" i="7"/>
  <c r="N25" i="7"/>
  <c r="O25" i="7"/>
  <c r="J25" i="7"/>
  <c r="K25" i="7"/>
  <c r="F25" i="7"/>
  <c r="G25" i="7"/>
  <c r="E25" i="7"/>
  <c r="D25" i="7"/>
  <c r="AX24" i="7"/>
  <c r="AY24" i="7"/>
  <c r="AT24" i="7"/>
  <c r="AU24" i="7"/>
  <c r="AP24" i="7"/>
  <c r="AQ24" i="7"/>
  <c r="AL24" i="7"/>
  <c r="AM24" i="7"/>
  <c r="AH24" i="7"/>
  <c r="AD24" i="7"/>
  <c r="AE24" i="7"/>
  <c r="Z24" i="7"/>
  <c r="AA24" i="7"/>
  <c r="V24" i="7"/>
  <c r="W24" i="7"/>
  <c r="R24" i="7"/>
  <c r="S24" i="7"/>
  <c r="N24" i="7"/>
  <c r="O24" i="7"/>
  <c r="J24" i="7"/>
  <c r="K24" i="7"/>
  <c r="F24" i="7"/>
  <c r="G24" i="7"/>
  <c r="E24" i="7"/>
  <c r="D24" i="7"/>
  <c r="B24" i="7"/>
  <c r="C24" i="7"/>
  <c r="AX23" i="7"/>
  <c r="AY23" i="7"/>
  <c r="AT23" i="7"/>
  <c r="AU23" i="7"/>
  <c r="AP23" i="7"/>
  <c r="AQ23" i="7"/>
  <c r="AL23" i="7"/>
  <c r="AM23" i="7"/>
  <c r="AH23" i="7"/>
  <c r="AI23" i="7"/>
  <c r="AD23" i="7"/>
  <c r="AE23" i="7"/>
  <c r="Z23" i="7"/>
  <c r="AA23" i="7"/>
  <c r="V23" i="7"/>
  <c r="W23" i="7"/>
  <c r="R23" i="7"/>
  <c r="S23" i="7"/>
  <c r="N23" i="7"/>
  <c r="O23" i="7"/>
  <c r="J23" i="7"/>
  <c r="K23" i="7"/>
  <c r="F23" i="7"/>
  <c r="G23" i="7"/>
  <c r="E23" i="7"/>
  <c r="D23" i="7"/>
  <c r="AX22" i="7"/>
  <c r="AY22" i="7"/>
  <c r="AT22" i="7"/>
  <c r="AU22" i="7"/>
  <c r="AP22" i="7"/>
  <c r="AQ22" i="7"/>
  <c r="AL22" i="7"/>
  <c r="AM22" i="7"/>
  <c r="AH22" i="7"/>
  <c r="AI22" i="7"/>
  <c r="AD22" i="7"/>
  <c r="AE22" i="7"/>
  <c r="Z22" i="7"/>
  <c r="AA22" i="7"/>
  <c r="V22" i="7"/>
  <c r="W22" i="7"/>
  <c r="R22" i="7"/>
  <c r="S22" i="7"/>
  <c r="N22" i="7"/>
  <c r="O22" i="7"/>
  <c r="J22" i="7"/>
  <c r="K22" i="7"/>
  <c r="F22" i="7"/>
  <c r="G22" i="7"/>
  <c r="E22" i="7"/>
  <c r="D22" i="7"/>
  <c r="AX21" i="7"/>
  <c r="AY21" i="7"/>
  <c r="AT21" i="7"/>
  <c r="AU21" i="7"/>
  <c r="AP21" i="7"/>
  <c r="AQ21" i="7"/>
  <c r="AL21" i="7"/>
  <c r="AM21" i="7"/>
  <c r="AH21" i="7"/>
  <c r="AI21" i="7"/>
  <c r="AD21" i="7"/>
  <c r="AE21" i="7"/>
  <c r="Z21" i="7"/>
  <c r="AA21" i="7"/>
  <c r="V21" i="7"/>
  <c r="W21" i="7"/>
  <c r="R21" i="7"/>
  <c r="S21" i="7"/>
  <c r="N21" i="7"/>
  <c r="O21" i="7"/>
  <c r="J21" i="7"/>
  <c r="K21" i="7"/>
  <c r="F21" i="7"/>
  <c r="G21" i="7"/>
  <c r="E21" i="7"/>
  <c r="D21" i="7"/>
  <c r="B21" i="7"/>
  <c r="C21" i="7"/>
  <c r="AX20" i="7"/>
  <c r="AY20" i="7"/>
  <c r="AT20" i="7"/>
  <c r="AU20" i="7"/>
  <c r="AP20" i="7"/>
  <c r="AQ20" i="7"/>
  <c r="AL20" i="7"/>
  <c r="AM20" i="7"/>
  <c r="AH20" i="7"/>
  <c r="AI20" i="7"/>
  <c r="AD20" i="7"/>
  <c r="AE20" i="7"/>
  <c r="Z20" i="7"/>
  <c r="AA20" i="7"/>
  <c r="V20" i="7"/>
  <c r="W20" i="7"/>
  <c r="R20" i="7"/>
  <c r="S20" i="7"/>
  <c r="N20" i="7"/>
  <c r="O20" i="7"/>
  <c r="J20" i="7"/>
  <c r="K20" i="7"/>
  <c r="F20" i="7"/>
  <c r="G20" i="7"/>
  <c r="E20" i="7"/>
  <c r="D20" i="7"/>
  <c r="AX19" i="7"/>
  <c r="AY19" i="7"/>
  <c r="AT19" i="7"/>
  <c r="AU19" i="7"/>
  <c r="AP19" i="7"/>
  <c r="AQ19" i="7"/>
  <c r="AL19" i="7"/>
  <c r="AM19" i="7"/>
  <c r="AH19" i="7"/>
  <c r="AI19" i="7"/>
  <c r="AD19" i="7"/>
  <c r="AE19" i="7"/>
  <c r="Z19" i="7"/>
  <c r="AA19" i="7"/>
  <c r="V19" i="7"/>
  <c r="W19" i="7"/>
  <c r="R19" i="7"/>
  <c r="S19" i="7"/>
  <c r="N19" i="7"/>
  <c r="O19" i="7"/>
  <c r="J19" i="7"/>
  <c r="K19" i="7"/>
  <c r="F19" i="7"/>
  <c r="G19" i="7"/>
  <c r="E19" i="7"/>
  <c r="D19" i="7"/>
  <c r="AX18" i="7"/>
  <c r="AY18" i="7"/>
  <c r="AT18" i="7"/>
  <c r="AU18" i="7"/>
  <c r="AP18" i="7"/>
  <c r="AQ18" i="7"/>
  <c r="AL18" i="7"/>
  <c r="AM18" i="7"/>
  <c r="AH18" i="7"/>
  <c r="AI18" i="7"/>
  <c r="AD18" i="7"/>
  <c r="AE18" i="7"/>
  <c r="Z18" i="7"/>
  <c r="AA18" i="7"/>
  <c r="V18" i="7"/>
  <c r="W18" i="7"/>
  <c r="R18" i="7"/>
  <c r="S18" i="7"/>
  <c r="N18" i="7"/>
  <c r="O18" i="7"/>
  <c r="J18" i="7"/>
  <c r="K18" i="7"/>
  <c r="F18" i="7"/>
  <c r="G18" i="7"/>
  <c r="E18" i="7"/>
  <c r="D18" i="7"/>
  <c r="AX17" i="7"/>
  <c r="AY17" i="7"/>
  <c r="AT17" i="7"/>
  <c r="AU17" i="7"/>
  <c r="AP17" i="7"/>
  <c r="AQ17" i="7"/>
  <c r="AL17" i="7"/>
  <c r="AM17" i="7"/>
  <c r="AH17" i="7"/>
  <c r="AI17" i="7"/>
  <c r="AD17" i="7"/>
  <c r="AE17" i="7"/>
  <c r="Z17" i="7"/>
  <c r="AA17" i="7"/>
  <c r="V17" i="7"/>
  <c r="W17" i="7"/>
  <c r="R17" i="7"/>
  <c r="S17" i="7"/>
  <c r="N17" i="7"/>
  <c r="O17" i="7"/>
  <c r="J17" i="7"/>
  <c r="K17" i="7"/>
  <c r="F17" i="7"/>
  <c r="G17" i="7"/>
  <c r="E17" i="7"/>
  <c r="D17" i="7"/>
  <c r="B17" i="7"/>
  <c r="C17" i="7"/>
  <c r="AX16" i="7"/>
  <c r="AY16" i="7"/>
  <c r="AT16" i="7"/>
  <c r="AU16" i="7"/>
  <c r="AP16" i="7"/>
  <c r="AQ16" i="7"/>
  <c r="AL16" i="7"/>
  <c r="AM16" i="7"/>
  <c r="AH16" i="7"/>
  <c r="AI16" i="7"/>
  <c r="AD16" i="7"/>
  <c r="AE16" i="7"/>
  <c r="Z16" i="7"/>
  <c r="AA16" i="7"/>
  <c r="V16" i="7"/>
  <c r="W16" i="7"/>
  <c r="R16" i="7"/>
  <c r="S16" i="7"/>
  <c r="N16" i="7"/>
  <c r="O16" i="7"/>
  <c r="J16" i="7"/>
  <c r="K16" i="7"/>
  <c r="F16" i="7"/>
  <c r="G16" i="7"/>
  <c r="E16" i="7"/>
  <c r="D16" i="7"/>
  <c r="AX15" i="7"/>
  <c r="AY15" i="7"/>
  <c r="AT15" i="7"/>
  <c r="AU15" i="7"/>
  <c r="AP15" i="7"/>
  <c r="AQ15" i="7"/>
  <c r="AL15" i="7"/>
  <c r="AM15" i="7"/>
  <c r="AH15" i="7"/>
  <c r="AI15" i="7"/>
  <c r="AD15" i="7"/>
  <c r="AE15" i="7"/>
  <c r="Z15" i="7"/>
  <c r="AA15" i="7"/>
  <c r="V15" i="7"/>
  <c r="W15" i="7"/>
  <c r="R15" i="7"/>
  <c r="S15" i="7"/>
  <c r="N15" i="7"/>
  <c r="O15" i="7"/>
  <c r="J15" i="7"/>
  <c r="K15" i="7"/>
  <c r="F15" i="7"/>
  <c r="G15" i="7"/>
  <c r="E15" i="7"/>
  <c r="D15" i="7"/>
  <c r="AX14" i="7"/>
  <c r="AY14" i="7"/>
  <c r="AT14" i="7"/>
  <c r="AU14" i="7"/>
  <c r="AP14" i="7"/>
  <c r="AQ14" i="7"/>
  <c r="AL14" i="7"/>
  <c r="AM14" i="7"/>
  <c r="AH14" i="7"/>
  <c r="AI14" i="7"/>
  <c r="AD14" i="7"/>
  <c r="AE14" i="7"/>
  <c r="Z14" i="7"/>
  <c r="AA14" i="7"/>
  <c r="V14" i="7"/>
  <c r="W14" i="7"/>
  <c r="R14" i="7"/>
  <c r="S14" i="7"/>
  <c r="N14" i="7"/>
  <c r="O14" i="7"/>
  <c r="J14" i="7"/>
  <c r="K14" i="7"/>
  <c r="F14" i="7"/>
  <c r="G14" i="7"/>
  <c r="E14" i="7"/>
  <c r="D14" i="7"/>
  <c r="AX13" i="7"/>
  <c r="AY13" i="7"/>
  <c r="AT13" i="7"/>
  <c r="AU13" i="7"/>
  <c r="AP13" i="7"/>
  <c r="AQ13" i="7"/>
  <c r="AL13" i="7"/>
  <c r="AM13" i="7"/>
  <c r="AH13" i="7"/>
  <c r="AI13" i="7"/>
  <c r="AD13" i="7"/>
  <c r="AE13" i="7"/>
  <c r="Z13" i="7"/>
  <c r="AA13" i="7"/>
  <c r="V13" i="7"/>
  <c r="W13" i="7"/>
  <c r="R13" i="7"/>
  <c r="S13" i="7"/>
  <c r="N13" i="7"/>
  <c r="O13" i="7"/>
  <c r="J13" i="7"/>
  <c r="K13" i="7"/>
  <c r="F13" i="7"/>
  <c r="G13" i="7"/>
  <c r="E13" i="7"/>
  <c r="D13" i="7"/>
  <c r="AX12" i="7"/>
  <c r="AY12" i="7"/>
  <c r="AT12" i="7"/>
  <c r="AU12" i="7"/>
  <c r="AP12" i="7"/>
  <c r="AQ12" i="7"/>
  <c r="AL12" i="7"/>
  <c r="AM12" i="7"/>
  <c r="AH12" i="7"/>
  <c r="AI12" i="7"/>
  <c r="AD12" i="7"/>
  <c r="AE12" i="7"/>
  <c r="Z12" i="7"/>
  <c r="AA12" i="7"/>
  <c r="V12" i="7"/>
  <c r="W12" i="7"/>
  <c r="R12" i="7"/>
  <c r="S12" i="7"/>
  <c r="N12" i="7"/>
  <c r="O12" i="7"/>
  <c r="J12" i="7"/>
  <c r="K12" i="7"/>
  <c r="F12" i="7"/>
  <c r="G12" i="7"/>
  <c r="E12" i="7"/>
  <c r="D12" i="7"/>
  <c r="AX11" i="7"/>
  <c r="AY11" i="7"/>
  <c r="AT11" i="7"/>
  <c r="AU11" i="7"/>
  <c r="AP11" i="7"/>
  <c r="AQ11" i="7"/>
  <c r="AL11" i="7"/>
  <c r="AM11" i="7"/>
  <c r="AH11" i="7"/>
  <c r="AI11" i="7"/>
  <c r="AD11" i="7"/>
  <c r="AE11" i="7"/>
  <c r="Z11" i="7"/>
  <c r="AA11" i="7"/>
  <c r="V11" i="7"/>
  <c r="W11" i="7"/>
  <c r="R11" i="7"/>
  <c r="S11" i="7"/>
  <c r="N11" i="7"/>
  <c r="O11" i="7"/>
  <c r="J11" i="7"/>
  <c r="K11" i="7"/>
  <c r="F11" i="7"/>
  <c r="G11" i="7"/>
  <c r="E11" i="7"/>
  <c r="D11" i="7"/>
  <c r="B11" i="7"/>
  <c r="C11" i="7"/>
  <c r="AX10" i="7"/>
  <c r="AY10" i="7"/>
  <c r="AT10" i="7"/>
  <c r="AU10" i="7"/>
  <c r="AP10" i="7"/>
  <c r="AQ10" i="7"/>
  <c r="AL10" i="7"/>
  <c r="AM10" i="7"/>
  <c r="AH10" i="7"/>
  <c r="AI10" i="7"/>
  <c r="AD10" i="7"/>
  <c r="AE10" i="7"/>
  <c r="Z10" i="7"/>
  <c r="AA10" i="7"/>
  <c r="V10" i="7"/>
  <c r="W10" i="7"/>
  <c r="R10" i="7"/>
  <c r="S10" i="7"/>
  <c r="N10" i="7"/>
  <c r="O10" i="7"/>
  <c r="J10" i="7"/>
  <c r="K10" i="7"/>
  <c r="F10" i="7"/>
  <c r="G10" i="7"/>
  <c r="E10" i="7"/>
  <c r="D10" i="7"/>
  <c r="B10" i="7"/>
  <c r="C10" i="7"/>
  <c r="AX9" i="7"/>
  <c r="AY9" i="7"/>
  <c r="AT9" i="7"/>
  <c r="AU9" i="7"/>
  <c r="AP9" i="7"/>
  <c r="AQ9" i="7"/>
  <c r="AL9" i="7"/>
  <c r="AM9" i="7"/>
  <c r="AH9" i="7"/>
  <c r="AI9" i="7"/>
  <c r="AD9" i="7"/>
  <c r="AE9" i="7"/>
  <c r="Z9" i="7"/>
  <c r="AA9" i="7"/>
  <c r="V9" i="7"/>
  <c r="W9" i="7"/>
  <c r="R9" i="7"/>
  <c r="N9" i="7"/>
  <c r="O9" i="7"/>
  <c r="J9" i="7"/>
  <c r="K9" i="7"/>
  <c r="F9" i="7"/>
  <c r="G9" i="7"/>
  <c r="E9" i="7"/>
  <c r="D9" i="7"/>
  <c r="AX8" i="7"/>
  <c r="AT8" i="7"/>
  <c r="AT7" i="7"/>
  <c r="AU7" i="7"/>
  <c r="AU8" i="7"/>
  <c r="AP8" i="7"/>
  <c r="AQ8" i="7"/>
  <c r="AL8" i="7"/>
  <c r="AM8" i="7"/>
  <c r="AH8" i="7"/>
  <c r="AI8" i="7"/>
  <c r="AD8" i="7"/>
  <c r="AE8" i="7"/>
  <c r="Z8" i="7"/>
  <c r="AA8" i="7"/>
  <c r="V8" i="7"/>
  <c r="W8" i="7"/>
  <c r="R8" i="7"/>
  <c r="N8" i="7"/>
  <c r="O8" i="7"/>
  <c r="J8" i="7"/>
  <c r="K8" i="7"/>
  <c r="F8" i="7"/>
  <c r="G8" i="7"/>
  <c r="E8" i="7"/>
  <c r="D8" i="7"/>
  <c r="D7" i="7"/>
  <c r="BA7" i="7"/>
  <c r="AZ7" i="7"/>
  <c r="AW7" i="7"/>
  <c r="AV7" i="7"/>
  <c r="AS7" i="7"/>
  <c r="AR7" i="7"/>
  <c r="AO7" i="7"/>
  <c r="AN7" i="7"/>
  <c r="AG7" i="7"/>
  <c r="AF7" i="7"/>
  <c r="AC7" i="7"/>
  <c r="AB7" i="7"/>
  <c r="Y7" i="7"/>
  <c r="X7" i="7"/>
  <c r="U7" i="7"/>
  <c r="T7" i="7"/>
  <c r="Q7" i="7"/>
  <c r="P7" i="7"/>
  <c r="I7" i="7"/>
  <c r="H7" i="7"/>
  <c r="AX8" i="3"/>
  <c r="AY8" i="3"/>
  <c r="AX9" i="3"/>
  <c r="AY9" i="3"/>
  <c r="AX10" i="3"/>
  <c r="AY10" i="3"/>
  <c r="AX11" i="3"/>
  <c r="AY11" i="3"/>
  <c r="AX12" i="3"/>
  <c r="AY12" i="3"/>
  <c r="AX13" i="3"/>
  <c r="AY13" i="3"/>
  <c r="AX14" i="3"/>
  <c r="AY14" i="3"/>
  <c r="AX15" i="3"/>
  <c r="AY15" i="3"/>
  <c r="AX16" i="3"/>
  <c r="AY16" i="3"/>
  <c r="AX17" i="3"/>
  <c r="AY17" i="3"/>
  <c r="AX18" i="3"/>
  <c r="AY18" i="3"/>
  <c r="AX19" i="3"/>
  <c r="AY19" i="3"/>
  <c r="AX20" i="3"/>
  <c r="AY20" i="3"/>
  <c r="AX21" i="3"/>
  <c r="AY21" i="3"/>
  <c r="AX22" i="3"/>
  <c r="AY22" i="3"/>
  <c r="AX23" i="3"/>
  <c r="AY23" i="3"/>
  <c r="AX24" i="3"/>
  <c r="AY24" i="3"/>
  <c r="AX25" i="3"/>
  <c r="AY25" i="3"/>
  <c r="AX26" i="3"/>
  <c r="AY26" i="3"/>
  <c r="AX27" i="3"/>
  <c r="AY27" i="3"/>
  <c r="AX28" i="3"/>
  <c r="AY28" i="3"/>
  <c r="AX29" i="3"/>
  <c r="AY29" i="3"/>
  <c r="AX30" i="3"/>
  <c r="AY30" i="3"/>
  <c r="AX31" i="3"/>
  <c r="AY31" i="3"/>
  <c r="AX32" i="3"/>
  <c r="AY32" i="3"/>
  <c r="AX33" i="3"/>
  <c r="AY33" i="3"/>
  <c r="AX34" i="3"/>
  <c r="AY34" i="3"/>
  <c r="AX35" i="3"/>
  <c r="AY35" i="3"/>
  <c r="AX36" i="3"/>
  <c r="AY36" i="3"/>
  <c r="AX8" i="2"/>
  <c r="AY8" i="2"/>
  <c r="AX9" i="2"/>
  <c r="AY9" i="2"/>
  <c r="AX10" i="2"/>
  <c r="AY10" i="2"/>
  <c r="AX11" i="2"/>
  <c r="AY11" i="2"/>
  <c r="AX12" i="2"/>
  <c r="AY12" i="2"/>
  <c r="AX13" i="2"/>
  <c r="AY13" i="2"/>
  <c r="AX14" i="2"/>
  <c r="AY14" i="2"/>
  <c r="AX15" i="2"/>
  <c r="AY15" i="2"/>
  <c r="AX16" i="2"/>
  <c r="AY16" i="2"/>
  <c r="AX17" i="2"/>
  <c r="AY17" i="2"/>
  <c r="AX18" i="2"/>
  <c r="AY18" i="2"/>
  <c r="AX19" i="2"/>
  <c r="AY19" i="2"/>
  <c r="AX20" i="2"/>
  <c r="AY20" i="2"/>
  <c r="AX21" i="2"/>
  <c r="AY21" i="2"/>
  <c r="AX22" i="2"/>
  <c r="AY22" i="2"/>
  <c r="AX23" i="2"/>
  <c r="AY23" i="2"/>
  <c r="AX24" i="2"/>
  <c r="AY24" i="2"/>
  <c r="AX25" i="2"/>
  <c r="AY25" i="2"/>
  <c r="AX26" i="2"/>
  <c r="AY26" i="2"/>
  <c r="AX27" i="2"/>
  <c r="AY27" i="2"/>
  <c r="AX28" i="2"/>
  <c r="AY28" i="2"/>
  <c r="AX29" i="2"/>
  <c r="AY29" i="2"/>
  <c r="AX30" i="2"/>
  <c r="AY30" i="2"/>
  <c r="AX31" i="2"/>
  <c r="AY31" i="2"/>
  <c r="AX32" i="2"/>
  <c r="AY32" i="2"/>
  <c r="AX33" i="2"/>
  <c r="AY33" i="2"/>
  <c r="AX34" i="2"/>
  <c r="AY34" i="2"/>
  <c r="AX35" i="2"/>
  <c r="AY35" i="2"/>
  <c r="AX36" i="2"/>
  <c r="AY36" i="2"/>
  <c r="AV7" i="3"/>
  <c r="AW7" i="3"/>
  <c r="AT8" i="3"/>
  <c r="AT9" i="3"/>
  <c r="AU9" i="3"/>
  <c r="AT10" i="3"/>
  <c r="AU10" i="3"/>
  <c r="AT11" i="3"/>
  <c r="AU11" i="3"/>
  <c r="AT12" i="3"/>
  <c r="AU12" i="3"/>
  <c r="AT13" i="3"/>
  <c r="AU13" i="3"/>
  <c r="AT14" i="3"/>
  <c r="AU14" i="3"/>
  <c r="AT15" i="3"/>
  <c r="AU15" i="3"/>
  <c r="AT16" i="3"/>
  <c r="AU16" i="3"/>
  <c r="AT17" i="3"/>
  <c r="AU17" i="3"/>
  <c r="AT18" i="3"/>
  <c r="AU18" i="3"/>
  <c r="AT19" i="3"/>
  <c r="AU19" i="3"/>
  <c r="AT20" i="3"/>
  <c r="AU20" i="3"/>
  <c r="AT21" i="3"/>
  <c r="AU21" i="3"/>
  <c r="AT22" i="3"/>
  <c r="AU22" i="3"/>
  <c r="AT23" i="3"/>
  <c r="AU23" i="3"/>
  <c r="AT24" i="3"/>
  <c r="AU24" i="3"/>
  <c r="AT25" i="3"/>
  <c r="AU25" i="3"/>
  <c r="AT26" i="3"/>
  <c r="AU26" i="3"/>
  <c r="AT27" i="3"/>
  <c r="AU27" i="3"/>
  <c r="AT28" i="3"/>
  <c r="AU28" i="3"/>
  <c r="AT29" i="3"/>
  <c r="AU29" i="3"/>
  <c r="AT30" i="3"/>
  <c r="AU30" i="3"/>
  <c r="AT31" i="3"/>
  <c r="AU31" i="3"/>
  <c r="AT32" i="3"/>
  <c r="AU32" i="3"/>
  <c r="AT33" i="3"/>
  <c r="AU33" i="3"/>
  <c r="AT34" i="3"/>
  <c r="AU34" i="3"/>
  <c r="AT35" i="3"/>
  <c r="AU35" i="3"/>
  <c r="AT36" i="3"/>
  <c r="AU36" i="3"/>
  <c r="AT8" i="2"/>
  <c r="AU8" i="2"/>
  <c r="AT9" i="2"/>
  <c r="AT7" i="2"/>
  <c r="AU7" i="2"/>
  <c r="AU9" i="2"/>
  <c r="AT10" i="2"/>
  <c r="AU10" i="2"/>
  <c r="AT11" i="2"/>
  <c r="AU11" i="2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22" i="2"/>
  <c r="AU22" i="2"/>
  <c r="AT23" i="2"/>
  <c r="AU23" i="2"/>
  <c r="AT24" i="2"/>
  <c r="AU24" i="2"/>
  <c r="AT25" i="2"/>
  <c r="AU25" i="2"/>
  <c r="AT26" i="2"/>
  <c r="AU26" i="2"/>
  <c r="AT27" i="2"/>
  <c r="AU27" i="2"/>
  <c r="AT28" i="2"/>
  <c r="AU28" i="2"/>
  <c r="AT29" i="2"/>
  <c r="AU29" i="2"/>
  <c r="AT30" i="2"/>
  <c r="AU30" i="2"/>
  <c r="AT31" i="2"/>
  <c r="AU31" i="2"/>
  <c r="AT32" i="2"/>
  <c r="AU32" i="2"/>
  <c r="AT33" i="2"/>
  <c r="AU33" i="2"/>
  <c r="AT34" i="2"/>
  <c r="AU34" i="2"/>
  <c r="AT35" i="2"/>
  <c r="AU35" i="2"/>
  <c r="AT36" i="2"/>
  <c r="AU36" i="2"/>
  <c r="AR7" i="3"/>
  <c r="AS7" i="3"/>
  <c r="AP8" i="3"/>
  <c r="AQ8" i="3"/>
  <c r="AP9" i="3"/>
  <c r="AQ9" i="3"/>
  <c r="AP10" i="3"/>
  <c r="AQ10" i="3"/>
  <c r="AP11" i="3"/>
  <c r="AQ11" i="3"/>
  <c r="AP12" i="3"/>
  <c r="AQ12" i="3"/>
  <c r="AP13" i="3"/>
  <c r="AQ13" i="3"/>
  <c r="AP14" i="3"/>
  <c r="AQ14" i="3"/>
  <c r="AP15" i="3"/>
  <c r="AQ15" i="3"/>
  <c r="AP16" i="3"/>
  <c r="AQ16" i="3"/>
  <c r="AP17" i="3"/>
  <c r="AQ17" i="3"/>
  <c r="AP18" i="3"/>
  <c r="AQ18" i="3"/>
  <c r="AP19" i="3"/>
  <c r="AQ19" i="3"/>
  <c r="AP20" i="3"/>
  <c r="AQ20" i="3"/>
  <c r="AP21" i="3"/>
  <c r="AQ21" i="3"/>
  <c r="AP22" i="3"/>
  <c r="AQ22" i="3"/>
  <c r="AP23" i="3"/>
  <c r="AQ23" i="3"/>
  <c r="AP24" i="3"/>
  <c r="AQ24" i="3"/>
  <c r="AP25" i="3"/>
  <c r="AQ25" i="3"/>
  <c r="AP26" i="3"/>
  <c r="AQ26" i="3"/>
  <c r="AP27" i="3"/>
  <c r="AQ27" i="3"/>
  <c r="AP28" i="3"/>
  <c r="AQ28" i="3"/>
  <c r="AP29" i="3"/>
  <c r="AQ29" i="3"/>
  <c r="AP30" i="3"/>
  <c r="AQ30" i="3"/>
  <c r="AP31" i="3"/>
  <c r="AQ31" i="3"/>
  <c r="AP32" i="3"/>
  <c r="AQ32" i="3"/>
  <c r="AP33" i="3"/>
  <c r="AQ33" i="3"/>
  <c r="AP34" i="3"/>
  <c r="AQ34" i="3"/>
  <c r="AP35" i="3"/>
  <c r="AQ35" i="3"/>
  <c r="AP36" i="3"/>
  <c r="AQ36" i="3"/>
  <c r="AP8" i="2"/>
  <c r="AQ8" i="2"/>
  <c r="AP9" i="2"/>
  <c r="AQ9" i="2"/>
  <c r="AP10" i="2"/>
  <c r="AQ10" i="2"/>
  <c r="AP11" i="2"/>
  <c r="AQ11" i="2"/>
  <c r="AP12" i="2"/>
  <c r="AQ12" i="2"/>
  <c r="AP13" i="2"/>
  <c r="AQ13" i="2"/>
  <c r="AP14" i="2"/>
  <c r="AQ14" i="2"/>
  <c r="AP15" i="2"/>
  <c r="AQ15" i="2"/>
  <c r="AP16" i="2"/>
  <c r="AQ16" i="2"/>
  <c r="AP17" i="2"/>
  <c r="AQ17" i="2"/>
  <c r="AP18" i="2"/>
  <c r="AQ18" i="2"/>
  <c r="AP19" i="2"/>
  <c r="AQ19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P33" i="2"/>
  <c r="AQ33" i="2"/>
  <c r="AP34" i="2"/>
  <c r="AQ34" i="2"/>
  <c r="AP35" i="2"/>
  <c r="AQ35" i="2"/>
  <c r="AP36" i="2"/>
  <c r="AQ36" i="2"/>
  <c r="AN7" i="3"/>
  <c r="AO7" i="3"/>
  <c r="AL8" i="3"/>
  <c r="AM8" i="3"/>
  <c r="AL9" i="3"/>
  <c r="AM9" i="3"/>
  <c r="AL10" i="3"/>
  <c r="AM10" i="3"/>
  <c r="AL11" i="3"/>
  <c r="AM11" i="3"/>
  <c r="AL12" i="3"/>
  <c r="AM12" i="3"/>
  <c r="AL13" i="3"/>
  <c r="AM13" i="3"/>
  <c r="AL14" i="3"/>
  <c r="AM14" i="3"/>
  <c r="AL15" i="3"/>
  <c r="AM15" i="3"/>
  <c r="AL16" i="3"/>
  <c r="AM16" i="3"/>
  <c r="AL17" i="3"/>
  <c r="AM17" i="3"/>
  <c r="AL18" i="3"/>
  <c r="AM18" i="3"/>
  <c r="AL19" i="3"/>
  <c r="AM19" i="3"/>
  <c r="AL20" i="3"/>
  <c r="AM20" i="3"/>
  <c r="AL21" i="3"/>
  <c r="AM21" i="3"/>
  <c r="AL22" i="3"/>
  <c r="AM22" i="3"/>
  <c r="AL23" i="3"/>
  <c r="AM23" i="3"/>
  <c r="AL24" i="3"/>
  <c r="AM24" i="3"/>
  <c r="AL25" i="3"/>
  <c r="AM25" i="3"/>
  <c r="AL26" i="3"/>
  <c r="AM26" i="3"/>
  <c r="AL27" i="3"/>
  <c r="AM27" i="3"/>
  <c r="AL28" i="3"/>
  <c r="AM28" i="3"/>
  <c r="AL29" i="3"/>
  <c r="AM29" i="3"/>
  <c r="AL30" i="3"/>
  <c r="AM30" i="3"/>
  <c r="AL31" i="3"/>
  <c r="AM31" i="3"/>
  <c r="AL32" i="3"/>
  <c r="AM32" i="3"/>
  <c r="AL33" i="3"/>
  <c r="AM33" i="3"/>
  <c r="AL34" i="3"/>
  <c r="AM34" i="3"/>
  <c r="AL35" i="3"/>
  <c r="AM35" i="3"/>
  <c r="AL36" i="3"/>
  <c r="AM36" i="3"/>
  <c r="AL8" i="2"/>
  <c r="AM8" i="2"/>
  <c r="AL9" i="2"/>
  <c r="AL10" i="2"/>
  <c r="AM10" i="2"/>
  <c r="AL11" i="2"/>
  <c r="AM11" i="2"/>
  <c r="AL12" i="2"/>
  <c r="AM12" i="2"/>
  <c r="AL13" i="2"/>
  <c r="AM13" i="2"/>
  <c r="AL14" i="2"/>
  <c r="AM14" i="2"/>
  <c r="AL15" i="2"/>
  <c r="AM15" i="2"/>
  <c r="AL16" i="2"/>
  <c r="AM16" i="2"/>
  <c r="AL17" i="2"/>
  <c r="AM17" i="2"/>
  <c r="AL18" i="2"/>
  <c r="AM18" i="2"/>
  <c r="AL19" i="2"/>
  <c r="AM19" i="2"/>
  <c r="AL20" i="2"/>
  <c r="AM20" i="2"/>
  <c r="AL21" i="2"/>
  <c r="AM21" i="2"/>
  <c r="AL22" i="2"/>
  <c r="AM22" i="2"/>
  <c r="AL23" i="2"/>
  <c r="AM23" i="2"/>
  <c r="AL24" i="2"/>
  <c r="AM24" i="2"/>
  <c r="AL25" i="2"/>
  <c r="AM25" i="2"/>
  <c r="AL26" i="2"/>
  <c r="AM26" i="2"/>
  <c r="AL27" i="2"/>
  <c r="AM27" i="2"/>
  <c r="AL28" i="2"/>
  <c r="AM28" i="2"/>
  <c r="AL29" i="2"/>
  <c r="AM29" i="2"/>
  <c r="AL30" i="2"/>
  <c r="AM30" i="2"/>
  <c r="AL31" i="2"/>
  <c r="AM31" i="2"/>
  <c r="AL32" i="2"/>
  <c r="AM32" i="2"/>
  <c r="AL33" i="2"/>
  <c r="AM33" i="2"/>
  <c r="AL34" i="2"/>
  <c r="AM34" i="2"/>
  <c r="AL35" i="2"/>
  <c r="AM35" i="2"/>
  <c r="AL36" i="2"/>
  <c r="AM36" i="2"/>
  <c r="AH8" i="2"/>
  <c r="AH9" i="2"/>
  <c r="AH7" i="2"/>
  <c r="AI7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J7" i="3"/>
  <c r="AK7" i="3"/>
  <c r="AH8" i="3"/>
  <c r="AI8" i="3"/>
  <c r="AH9" i="3"/>
  <c r="AI9" i="3"/>
  <c r="AH10" i="3"/>
  <c r="AI10" i="3"/>
  <c r="AH11" i="3"/>
  <c r="AH7" i="3"/>
  <c r="AI7" i="3"/>
  <c r="AI11" i="3"/>
  <c r="AH12" i="3"/>
  <c r="AI12" i="3"/>
  <c r="AH13" i="3"/>
  <c r="AI13" i="3"/>
  <c r="AH14" i="3"/>
  <c r="AI14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2" i="3"/>
  <c r="AI22" i="3"/>
  <c r="AH23" i="3"/>
  <c r="AI23" i="3"/>
  <c r="AH24" i="3"/>
  <c r="AI24" i="3"/>
  <c r="AH25" i="3"/>
  <c r="AI25" i="3"/>
  <c r="AH26" i="3"/>
  <c r="AI26" i="3"/>
  <c r="AH27" i="3"/>
  <c r="AI27" i="3"/>
  <c r="AH28" i="3"/>
  <c r="AI28" i="3"/>
  <c r="AH29" i="3"/>
  <c r="AI29" i="3"/>
  <c r="AH30" i="3"/>
  <c r="AI30" i="3"/>
  <c r="AH31" i="3"/>
  <c r="AI31" i="3"/>
  <c r="AH32" i="3"/>
  <c r="AI32" i="3"/>
  <c r="AH33" i="3"/>
  <c r="AI33" i="3"/>
  <c r="AH34" i="3"/>
  <c r="AI34" i="3"/>
  <c r="AH35" i="3"/>
  <c r="AI35" i="3"/>
  <c r="AH36" i="3"/>
  <c r="AI36" i="3"/>
  <c r="AF7" i="3"/>
  <c r="AG7" i="3"/>
  <c r="AD8" i="3"/>
  <c r="AD7" i="3"/>
  <c r="AE7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D24" i="3"/>
  <c r="AE24" i="3"/>
  <c r="AD25" i="3"/>
  <c r="AE25" i="3"/>
  <c r="AD26" i="3"/>
  <c r="AE26" i="3"/>
  <c r="AD27" i="3"/>
  <c r="AE27" i="3"/>
  <c r="AD28" i="3"/>
  <c r="AE28" i="3"/>
  <c r="AD29" i="3"/>
  <c r="AE29" i="3"/>
  <c r="AD30" i="3"/>
  <c r="AE30" i="3"/>
  <c r="AD31" i="3"/>
  <c r="AE31" i="3"/>
  <c r="AD32" i="3"/>
  <c r="AE32" i="3"/>
  <c r="AD33" i="3"/>
  <c r="AE33" i="3"/>
  <c r="AD34" i="3"/>
  <c r="AE34" i="3"/>
  <c r="AD35" i="3"/>
  <c r="AE35" i="3"/>
  <c r="AD36" i="3"/>
  <c r="AE36" i="3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B7" i="3"/>
  <c r="AC7" i="3"/>
  <c r="Z8" i="3"/>
  <c r="Z7" i="3"/>
  <c r="AA7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8" i="2"/>
  <c r="Z7" i="2"/>
  <c r="AA7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X7" i="3"/>
  <c r="Y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V36" i="3"/>
  <c r="W36" i="3"/>
  <c r="V8" i="2"/>
  <c r="V7" i="2"/>
  <c r="W7" i="2"/>
  <c r="V9" i="2"/>
  <c r="W9" i="2"/>
  <c r="V10" i="2"/>
  <c r="W10" i="2"/>
  <c r="V11" i="2"/>
  <c r="W11" i="2"/>
  <c r="V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T7" i="3"/>
  <c r="U7" i="3"/>
  <c r="R8" i="3"/>
  <c r="S8" i="3"/>
  <c r="R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P7" i="3"/>
  <c r="Q7" i="3"/>
  <c r="N8" i="3"/>
  <c r="N7" i="3"/>
  <c r="O7" i="3"/>
  <c r="O8" i="3"/>
  <c r="N9" i="3"/>
  <c r="O9" i="3"/>
  <c r="N10" i="3"/>
  <c r="N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8" i="2"/>
  <c r="N7" i="2"/>
  <c r="O7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L7" i="3"/>
  <c r="M7" i="3"/>
  <c r="J8" i="3"/>
  <c r="K8" i="3"/>
  <c r="J9" i="3"/>
  <c r="K9" i="3"/>
  <c r="J10" i="3"/>
  <c r="K10" i="3"/>
  <c r="J11" i="3"/>
  <c r="J7" i="3"/>
  <c r="K7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F8" i="3"/>
  <c r="G8" i="3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9" i="3"/>
  <c r="G9" i="3"/>
  <c r="F11" i="3"/>
  <c r="G11" i="3"/>
  <c r="F12" i="3"/>
  <c r="G12" i="3"/>
  <c r="F15" i="3"/>
  <c r="G15" i="3"/>
  <c r="F16" i="3"/>
  <c r="G16" i="3"/>
  <c r="F19" i="3"/>
  <c r="G19" i="3"/>
  <c r="F20" i="3"/>
  <c r="G20" i="3"/>
  <c r="F23" i="3"/>
  <c r="G23" i="3"/>
  <c r="F24" i="3"/>
  <c r="G24" i="3"/>
  <c r="F27" i="3"/>
  <c r="G27" i="3"/>
  <c r="F28" i="3"/>
  <c r="G28" i="3"/>
  <c r="F31" i="3"/>
  <c r="G31" i="3"/>
  <c r="F32" i="3"/>
  <c r="G32" i="3"/>
  <c r="F35" i="3"/>
  <c r="G35" i="3"/>
  <c r="F36" i="3"/>
  <c r="G36" i="3"/>
  <c r="W12" i="2"/>
  <c r="AM8" i="8"/>
  <c r="AE12" i="8"/>
  <c r="S8" i="7"/>
  <c r="AI24" i="7"/>
  <c r="F30" i="3"/>
  <c r="G30" i="3"/>
  <c r="F26" i="3"/>
  <c r="G26" i="3"/>
  <c r="F18" i="3"/>
  <c r="G18" i="3"/>
  <c r="F29" i="3"/>
  <c r="G29" i="3"/>
  <c r="F25" i="3"/>
  <c r="G25" i="3"/>
  <c r="F17" i="3"/>
  <c r="G17" i="3"/>
  <c r="S8" i="2"/>
  <c r="G10" i="8"/>
  <c r="O11" i="3"/>
  <c r="S9" i="3"/>
  <c r="AY8" i="7"/>
  <c r="AI13" i="8"/>
  <c r="O10" i="3"/>
  <c r="AQ17" i="8"/>
  <c r="S19" i="8"/>
  <c r="AE8" i="8"/>
  <c r="AM9" i="2"/>
  <c r="B29" i="3"/>
  <c r="C29" i="3"/>
  <c r="B8" i="3"/>
  <c r="C8" i="3"/>
  <c r="B18" i="3"/>
  <c r="C18" i="3"/>
  <c r="AT7" i="8"/>
  <c r="AU7" i="8"/>
  <c r="B16" i="8"/>
  <c r="C16" i="8"/>
  <c r="B12" i="8"/>
  <c r="C12" i="8"/>
  <c r="B14" i="8"/>
  <c r="C14" i="8"/>
  <c r="B31" i="8"/>
  <c r="C31" i="8"/>
  <c r="B8" i="8"/>
  <c r="C8" i="8"/>
  <c r="AD7" i="8"/>
  <c r="AE7" i="8"/>
  <c r="B21" i="8"/>
  <c r="C21" i="8"/>
  <c r="B22" i="8"/>
  <c r="C22" i="8"/>
  <c r="V7" i="8"/>
  <c r="W7" i="8"/>
  <c r="B17" i="8"/>
  <c r="C17" i="8"/>
  <c r="B28" i="8"/>
  <c r="C28" i="8"/>
  <c r="B13" i="8"/>
  <c r="C13" i="8"/>
  <c r="B19" i="8"/>
  <c r="C19" i="8"/>
  <c r="B25" i="8"/>
  <c r="C25" i="8"/>
  <c r="B27" i="8"/>
  <c r="C27" i="8"/>
  <c r="B20" i="8"/>
  <c r="C20" i="8"/>
  <c r="B18" i="8"/>
  <c r="C18" i="8"/>
  <c r="B30" i="8"/>
  <c r="C30" i="8"/>
  <c r="AX7" i="7"/>
  <c r="AY7" i="7"/>
  <c r="B34" i="7"/>
  <c r="C34" i="7"/>
  <c r="B22" i="7"/>
  <c r="C22" i="7"/>
  <c r="B13" i="7"/>
  <c r="C13" i="7"/>
  <c r="B33" i="7"/>
  <c r="C33" i="7"/>
  <c r="B30" i="7"/>
  <c r="C30" i="7"/>
  <c r="B9" i="7"/>
  <c r="C9" i="7"/>
  <c r="B26" i="7"/>
  <c r="C26" i="7"/>
  <c r="B27" i="7"/>
  <c r="C27" i="7"/>
  <c r="B28" i="7"/>
  <c r="C28" i="7"/>
  <c r="B29" i="7"/>
  <c r="C29" i="7"/>
  <c r="B19" i="7"/>
  <c r="C19" i="7"/>
  <c r="B23" i="7"/>
  <c r="C23" i="7"/>
  <c r="AX7" i="3"/>
  <c r="AY7" i="3"/>
  <c r="B31" i="3"/>
  <c r="C31" i="3"/>
  <c r="B36" i="3"/>
  <c r="C36" i="3"/>
  <c r="B25" i="3"/>
  <c r="C25" i="3"/>
  <c r="B33" i="3"/>
  <c r="C33" i="3"/>
  <c r="B9" i="3"/>
  <c r="C9" i="3"/>
  <c r="B11" i="3"/>
  <c r="C11" i="3"/>
  <c r="B23" i="3"/>
  <c r="C23" i="3"/>
  <c r="B35" i="3"/>
  <c r="C35" i="3"/>
  <c r="B19" i="3"/>
  <c r="C19" i="3"/>
  <c r="B28" i="3"/>
  <c r="C28" i="3"/>
  <c r="B32" i="3"/>
  <c r="C32" i="3"/>
  <c r="D7" i="3"/>
  <c r="B12" i="3"/>
  <c r="C12" i="3"/>
  <c r="B16" i="3"/>
  <c r="C16" i="3"/>
  <c r="B13" i="3"/>
  <c r="C13" i="3"/>
  <c r="B15" i="3"/>
  <c r="C15" i="3"/>
  <c r="B17" i="3"/>
  <c r="C17" i="3"/>
  <c r="B20" i="3"/>
  <c r="C20" i="3"/>
  <c r="B34" i="2"/>
  <c r="C34" i="2"/>
  <c r="AI8" i="2"/>
  <c r="AA8" i="2"/>
  <c r="B36" i="2"/>
  <c r="C36" i="2"/>
  <c r="B28" i="2"/>
  <c r="C28" i="2"/>
  <c r="B26" i="2"/>
  <c r="C26" i="2"/>
  <c r="B24" i="2"/>
  <c r="C24" i="2"/>
  <c r="B22" i="2"/>
  <c r="C22" i="2"/>
  <c r="B14" i="2"/>
  <c r="C14" i="2"/>
  <c r="B12" i="2"/>
  <c r="C12" i="2"/>
  <c r="B10" i="2"/>
  <c r="C10" i="2"/>
  <c r="B8" i="2"/>
  <c r="C8" i="2"/>
  <c r="W8" i="2"/>
  <c r="B16" i="2"/>
  <c r="C16" i="2"/>
  <c r="B32" i="2"/>
  <c r="C32" i="2"/>
  <c r="B18" i="2"/>
  <c r="C18" i="2"/>
  <c r="J7" i="2"/>
  <c r="K7" i="2"/>
  <c r="B30" i="2"/>
  <c r="C30" i="2"/>
  <c r="B20" i="2"/>
  <c r="C20" i="2"/>
  <c r="B13" i="2"/>
  <c r="C13" i="2"/>
  <c r="D7" i="10"/>
  <c r="F7" i="10"/>
  <c r="E7" i="10"/>
  <c r="B12" i="10"/>
  <c r="C12" i="10"/>
  <c r="B14" i="10"/>
  <c r="C14" i="10"/>
  <c r="G8" i="10"/>
  <c r="B13" i="10"/>
  <c r="C13" i="10"/>
  <c r="E7" i="9"/>
  <c r="B10" i="9"/>
  <c r="C10" i="9"/>
  <c r="B9" i="9"/>
  <c r="C9" i="9"/>
  <c r="B15" i="9"/>
  <c r="C15" i="9"/>
  <c r="G8" i="9"/>
  <c r="B13" i="9"/>
  <c r="C13" i="9"/>
  <c r="B16" i="10"/>
  <c r="C16" i="10"/>
  <c r="B8" i="10"/>
  <c r="C8" i="10"/>
  <c r="B15" i="10"/>
  <c r="C15" i="10"/>
  <c r="C9" i="10"/>
  <c r="AY17" i="9"/>
  <c r="AT7" i="9"/>
  <c r="AU7" i="9"/>
  <c r="AH7" i="9"/>
  <c r="AI7" i="9"/>
  <c r="AE17" i="9"/>
  <c r="Z7" i="10"/>
  <c r="AA7" i="10"/>
  <c r="AD7" i="10"/>
  <c r="AE7" i="10"/>
  <c r="AT7" i="10"/>
  <c r="AU7" i="10"/>
  <c r="B18" i="10"/>
  <c r="C18" i="10"/>
  <c r="AX7" i="10"/>
  <c r="AY7" i="10"/>
  <c r="B17" i="10"/>
  <c r="C17" i="10"/>
  <c r="AL7" i="10"/>
  <c r="AM7" i="10"/>
  <c r="V7" i="10"/>
  <c r="W7" i="10"/>
  <c r="G7" i="10"/>
  <c r="AQ17" i="10"/>
  <c r="AA17" i="10"/>
  <c r="K17" i="10"/>
  <c r="AL7" i="9"/>
  <c r="AM7" i="9"/>
  <c r="V7" i="9"/>
  <c r="W7" i="9"/>
  <c r="AQ17" i="9"/>
  <c r="AA17" i="9"/>
  <c r="K17" i="9"/>
  <c r="B9" i="8"/>
  <c r="C9" i="8"/>
  <c r="B34" i="8"/>
  <c r="C34" i="8"/>
  <c r="B12" i="7"/>
  <c r="C12" i="7"/>
  <c r="B20" i="7"/>
  <c r="C20" i="7"/>
  <c r="B32" i="7"/>
  <c r="C32" i="7"/>
  <c r="E7" i="7"/>
  <c r="B8" i="7"/>
  <c r="C8" i="7"/>
  <c r="B31" i="7"/>
  <c r="C31" i="7"/>
  <c r="B25" i="7"/>
  <c r="C25" i="7"/>
  <c r="E7" i="3"/>
  <c r="B37" i="2"/>
  <c r="C37" i="2"/>
  <c r="B11" i="2"/>
  <c r="C11" i="2"/>
  <c r="V7" i="7"/>
  <c r="W7" i="7"/>
  <c r="AL7" i="3"/>
  <c r="AM7" i="3"/>
  <c r="AL7" i="7"/>
  <c r="AM7" i="7"/>
  <c r="AP7" i="3"/>
  <c r="AQ7" i="3"/>
  <c r="AT7" i="3"/>
  <c r="AU7" i="3"/>
  <c r="AX7" i="2"/>
  <c r="AY7" i="2"/>
  <c r="AU8" i="3"/>
  <c r="N7" i="7"/>
  <c r="O7" i="7"/>
  <c r="AP7" i="7"/>
  <c r="AQ7" i="7"/>
  <c r="N7" i="8"/>
  <c r="O7" i="8"/>
  <c r="Z7" i="8"/>
  <c r="AA7" i="8"/>
  <c r="F7" i="7"/>
  <c r="G7" i="7"/>
  <c r="J7" i="7"/>
  <c r="K7" i="7"/>
  <c r="AH7" i="8"/>
  <c r="AI7" i="8"/>
  <c r="AP7" i="8"/>
  <c r="AQ7" i="8"/>
  <c r="V7" i="3"/>
  <c r="W7" i="3"/>
  <c r="R7" i="3"/>
  <c r="S7" i="3"/>
  <c r="AD7" i="2"/>
  <c r="AE7" i="2"/>
  <c r="AP7" i="2"/>
  <c r="AQ7" i="2"/>
  <c r="AH7" i="7"/>
  <c r="AI7" i="7"/>
  <c r="F7" i="3"/>
  <c r="G7" i="3"/>
  <c r="O8" i="2"/>
  <c r="Z7" i="7"/>
  <c r="AA7" i="7"/>
  <c r="R7" i="8"/>
  <c r="S7" i="8"/>
  <c r="AL7" i="8"/>
  <c r="AM7" i="8"/>
  <c r="S9" i="7"/>
  <c r="R7" i="7"/>
  <c r="S7" i="7"/>
  <c r="AD7" i="7"/>
  <c r="AE7" i="7"/>
  <c r="J7" i="8"/>
  <c r="K7" i="8"/>
  <c r="R7" i="2"/>
  <c r="S7" i="2"/>
  <c r="AL7" i="2"/>
  <c r="AM7" i="2"/>
  <c r="AY9" i="8"/>
  <c r="AX7" i="8"/>
  <c r="AY7" i="8"/>
  <c r="B7" i="10"/>
  <c r="C7" i="10"/>
  <c r="C11" i="10"/>
  <c r="B14" i="9"/>
  <c r="C14" i="9"/>
  <c r="B18" i="9"/>
  <c r="C18" i="9"/>
  <c r="B17" i="9"/>
  <c r="C17" i="9"/>
  <c r="D7" i="9"/>
  <c r="B7" i="9"/>
  <c r="C7" i="9"/>
  <c r="F7" i="9"/>
  <c r="G7" i="9"/>
  <c r="D7" i="8"/>
  <c r="B7" i="8"/>
  <c r="C7" i="8"/>
  <c r="F7" i="8"/>
  <c r="G7" i="8"/>
  <c r="B14" i="7"/>
  <c r="C14" i="7"/>
  <c r="B18" i="7"/>
  <c r="C18" i="7"/>
  <c r="B15" i="7"/>
  <c r="C15" i="7"/>
  <c r="B16" i="7"/>
  <c r="C16" i="7"/>
  <c r="B7" i="7"/>
  <c r="C7" i="7"/>
  <c r="C10" i="3"/>
  <c r="B7" i="3"/>
  <c r="C7" i="3"/>
  <c r="E7" i="2"/>
  <c r="B29" i="2"/>
  <c r="C29" i="2"/>
  <c r="B21" i="2"/>
  <c r="C21" i="2"/>
  <c r="D7" i="2"/>
  <c r="F7" i="2"/>
  <c r="G7" i="2"/>
  <c r="B31" i="2"/>
  <c r="C31" i="2"/>
  <c r="B23" i="2"/>
  <c r="C23" i="2"/>
  <c r="B15" i="2"/>
  <c r="C15" i="2"/>
  <c r="B7" i="2"/>
  <c r="C7" i="2"/>
</calcChain>
</file>

<file path=xl/sharedStrings.xml><?xml version="1.0" encoding="utf-8"?>
<sst xmlns="http://schemas.openxmlformats.org/spreadsheetml/2006/main" count="622" uniqueCount="109">
  <si>
    <t>역명</t>
  </si>
  <si>
    <t>승차인원</t>
  </si>
  <si>
    <t>하차인원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</si>
  <si>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</si>
  <si>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</si>
  <si>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</si>
  <si>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</si>
  <si>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</si>
  <si>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</si>
  <si>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</si>
  <si>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</si>
  <si>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부평구청</t>
  </si>
  <si>
    <t>부평시장</t>
  </si>
  <si>
    <t>부평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</si>
  <si>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</si>
  <si>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</si>
  <si>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</si>
  <si>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</si>
  <si>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</si>
  <si>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</si>
  <si>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</si>
  <si>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</si>
  <si>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</si>
  <si>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</si>
  <si>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</si>
  <si>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</si>
  <si>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</si>
  <si>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</si>
  <si>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</si>
  <si>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</si>
  <si>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</si>
  <si>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</si>
  <si>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 xml:space="preserve">     계</t>
  </si>
  <si>
    <t>1월</t>
    <phoneticPr fontId="1" type="noConversion"/>
  </si>
  <si>
    <t>계</t>
    <phoneticPr fontId="1" type="noConversion"/>
  </si>
  <si>
    <t>역명</t>
    <phoneticPr fontId="1" type="noConversion"/>
  </si>
  <si>
    <t>1월</t>
    <phoneticPr fontId="1" type="noConversion"/>
  </si>
  <si>
    <t>수송인원</t>
    <phoneticPr fontId="1" type="noConversion"/>
  </si>
  <si>
    <t>승차인원</t>
    <phoneticPr fontId="1" type="noConversion"/>
  </si>
  <si>
    <t>유입인원</t>
    <phoneticPr fontId="1" type="noConversion"/>
  </si>
  <si>
    <t>누계</t>
    <phoneticPr fontId="1" type="noConversion"/>
  </si>
  <si>
    <t>(일평균)</t>
    <phoneticPr fontId="1" type="noConversion"/>
  </si>
  <si>
    <t>이용인원
(승차+하차)</t>
    <phoneticPr fontId="1" type="noConversion"/>
  </si>
  <si>
    <t>일평균</t>
    <phoneticPr fontId="1" type="noConversion"/>
  </si>
  <si>
    <t>계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</si>
  <si>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</si>
  <si>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</si>
  <si>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</si>
  <si>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</si>
  <si>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</si>
  <si>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</si>
  <si>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</si>
  <si>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8월</t>
    <phoneticPr fontId="1" type="noConversion"/>
  </si>
  <si>
    <t>검단오류</t>
  </si>
  <si>
    <t>왕길</t>
  </si>
  <si>
    <t>검단사거리</t>
  </si>
  <si>
    <t>마전</t>
  </si>
  <si>
    <t>완정</t>
  </si>
  <si>
    <t>독정</t>
  </si>
  <si>
    <t>검암</t>
  </si>
  <si>
    <t>검바위</t>
  </si>
  <si>
    <t>아시아드경기장</t>
  </si>
  <si>
    <t>서구청</t>
  </si>
  <si>
    <t>가정</t>
  </si>
  <si>
    <t>가정중앙시장</t>
  </si>
  <si>
    <t>석남</t>
  </si>
  <si>
    <t>서부여성회관</t>
  </si>
  <si>
    <t>인천가좌</t>
  </si>
  <si>
    <t>가재울</t>
  </si>
  <si>
    <t>주안국가산단</t>
  </si>
  <si>
    <t>주안</t>
  </si>
  <si>
    <t>시민공원</t>
  </si>
  <si>
    <t>석바위시장</t>
  </si>
  <si>
    <t>석천사거리</t>
  </si>
  <si>
    <t>모래내시장</t>
  </si>
  <si>
    <t>만수</t>
  </si>
  <si>
    <t>남동구청</t>
  </si>
  <si>
    <t>인천대공원</t>
  </si>
  <si>
    <t>운연</t>
  </si>
  <si>
    <t>9월</t>
  </si>
  <si>
    <t>10월</t>
  </si>
  <si>
    <t>11월</t>
  </si>
  <si>
    <t>12월</t>
  </si>
  <si>
    <t>송도달빛축제공원</t>
    <phoneticPr fontId="1" type="noConversion"/>
  </si>
  <si>
    <t xml:space="preserve">《2022년 1호선 수송실적》 </t>
    <phoneticPr fontId="1" type="noConversion"/>
  </si>
  <si>
    <t xml:space="preserve">《2022년 1호선 역별 승하차 인원》 </t>
    <phoneticPr fontId="1" type="noConversion"/>
  </si>
  <si>
    <t xml:space="preserve">《2022년 2호선 수송실적》 </t>
    <phoneticPr fontId="1" type="noConversion"/>
  </si>
  <si>
    <t xml:space="preserve">《2022년 2호선 역별 승하차 인원》 </t>
    <phoneticPr fontId="1" type="noConversion"/>
  </si>
  <si>
    <t>석남</t>
    <phoneticPr fontId="1" type="noConversion"/>
  </si>
  <si>
    <t>산곡</t>
    <phoneticPr fontId="1" type="noConversion"/>
  </si>
  <si>
    <t xml:space="preserve">《2022년 7호선 역별 승하차 인원》 </t>
    <phoneticPr fontId="1" type="noConversion"/>
  </si>
  <si>
    <t>까치울</t>
  </si>
  <si>
    <t>까치울</t>
    <phoneticPr fontId="3" type="noConversion"/>
  </si>
  <si>
    <t>부천종합운동장</t>
  </si>
  <si>
    <t>부천종합운동장</t>
    <phoneticPr fontId="3" type="noConversion"/>
  </si>
  <si>
    <t>춘의</t>
  </si>
  <si>
    <t>춘의</t>
    <phoneticPr fontId="3" type="noConversion"/>
  </si>
  <si>
    <t>신중동</t>
  </si>
  <si>
    <t>신중동</t>
    <phoneticPr fontId="3" type="noConversion"/>
  </si>
  <si>
    <t>부천시청</t>
  </si>
  <si>
    <t>부천시청</t>
    <phoneticPr fontId="3" type="noConversion"/>
  </si>
  <si>
    <t>상동</t>
  </si>
  <si>
    <t>상동</t>
    <phoneticPr fontId="3" type="noConversion"/>
  </si>
  <si>
    <t>삼산체육관</t>
  </si>
  <si>
    <t>삼산체육관</t>
    <phoneticPr fontId="3" type="noConversion"/>
  </si>
  <si>
    <t>굴포천</t>
  </si>
  <si>
    <t>굴포천</t>
    <phoneticPr fontId="3" type="noConversion"/>
  </si>
  <si>
    <t>부평구청</t>
    <phoneticPr fontId="3" type="noConversion"/>
  </si>
  <si>
    <t xml:space="preserve">《2022년 7호선 수송실적》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</si>
</sst>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8" formatCode="0.0%"/>
    <numFmt numFmtId="183" formatCode="#,##0_ "/>
    <numFmt numFmtId="184" formatCode="#,##0_);[Red]\(#,##0\)"/>
  </numFmts>
  <fonts count="2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4"/>
      <color theme="9" tint="-0.499984740745262"/>
      <name val="맑은 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97" applyNumberFormat="0" applyAlignment="0" applyProtection="0">
      <alignment vertical="center"/>
    </xf>
    <xf numFmtId="0" fontId="7" fillId="26" borderId="9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98" applyNumberFormat="0" applyFont="0" applyAlignment="0" applyProtection="0">
      <alignment vertical="center"/>
    </xf>
    <xf numFmtId="0" fontId="4" fillId="28" borderId="98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99" applyNumberFormat="0" applyAlignment="0" applyProtection="0">
      <alignment vertical="center"/>
    </xf>
    <xf numFmtId="0" fontId="11" fillId="30" borderId="9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100" applyNumberFormat="0" applyFill="0" applyAlignment="0" applyProtection="0">
      <alignment vertical="center"/>
    </xf>
    <xf numFmtId="0" fontId="12" fillId="0" borderId="100" applyNumberFormat="0" applyFill="0" applyAlignment="0" applyProtection="0">
      <alignment vertical="center"/>
    </xf>
    <xf numFmtId="0" fontId="13" fillId="0" borderId="101" applyNumberFormat="0" applyFill="0" applyAlignment="0" applyProtection="0">
      <alignment vertical="center"/>
    </xf>
    <xf numFmtId="0" fontId="13" fillId="0" borderId="101" applyNumberFormat="0" applyFill="0" applyAlignment="0" applyProtection="0">
      <alignment vertical="center"/>
    </xf>
    <xf numFmtId="0" fontId="14" fillId="31" borderId="97" applyNumberFormat="0" applyAlignment="0" applyProtection="0">
      <alignment vertical="center"/>
    </xf>
    <xf numFmtId="0" fontId="14" fillId="31" borderId="9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2" applyNumberFormat="0" applyFill="0" applyAlignment="0" applyProtection="0">
      <alignment vertical="center"/>
    </xf>
    <xf numFmtId="0" fontId="16" fillId="0" borderId="102" applyNumberFormat="0" applyFill="0" applyAlignment="0" applyProtection="0">
      <alignment vertical="center"/>
    </xf>
    <xf numFmtId="0" fontId="17" fillId="0" borderId="103" applyNumberFormat="0" applyFill="0" applyAlignment="0" applyProtection="0">
      <alignment vertical="center"/>
    </xf>
    <xf numFmtId="0" fontId="17" fillId="0" borderId="103" applyNumberFormat="0" applyFill="0" applyAlignment="0" applyProtection="0">
      <alignment vertical="center"/>
    </xf>
    <xf numFmtId="0" fontId="18" fillId="0" borderId="104" applyNumberFormat="0" applyFill="0" applyAlignment="0" applyProtection="0">
      <alignment vertical="center"/>
    </xf>
    <xf numFmtId="0" fontId="18" fillId="0" borderId="10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105" applyNumberFormat="0" applyAlignment="0" applyProtection="0">
      <alignment vertical="center"/>
    </xf>
    <xf numFmtId="0" fontId="20" fillId="26" borderId="10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Font="1">
      <alignment vertical="center"/>
    </xf>
    <xf numFmtId="41" fontId="21" fillId="33" borderId="1" xfId="64" applyFont="1" applyFill="1" applyBorder="1">
      <alignment vertical="center"/>
    </xf>
    <xf numFmtId="41" fontId="21" fillId="33" borderId="2" xfId="64" applyFont="1" applyFill="1" applyBorder="1">
      <alignment vertical="center"/>
    </xf>
    <xf numFmtId="41" fontId="21" fillId="33" borderId="3" xfId="64" applyFont="1" applyFill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33" borderId="4" xfId="0" applyFont="1" applyFill="1" applyBorder="1">
      <alignment vertical="center"/>
    </xf>
    <xf numFmtId="0" fontId="21" fillId="33" borderId="5" xfId="0" applyFont="1" applyFill="1" applyBorder="1">
      <alignment vertical="center"/>
    </xf>
    <xf numFmtId="0" fontId="21" fillId="33" borderId="6" xfId="0" applyFont="1" applyFill="1" applyBorder="1" applyAlignment="1">
      <alignment horizontal="center" vertical="center"/>
    </xf>
    <xf numFmtId="41" fontId="23" fillId="0" borderId="7" xfId="64" applyFont="1" applyFill="1" applyBorder="1">
      <alignment vertical="center"/>
    </xf>
    <xf numFmtId="0" fontId="24" fillId="0" borderId="0" xfId="0" applyFont="1">
      <alignment vertical="center"/>
    </xf>
    <xf numFmtId="41" fontId="23" fillId="34" borderId="8" xfId="64" applyFont="1" applyFill="1" applyBorder="1">
      <alignment vertical="center"/>
    </xf>
    <xf numFmtId="41" fontId="23" fillId="0" borderId="9" xfId="64" applyFont="1" applyFill="1" applyBorder="1">
      <alignment vertical="center"/>
    </xf>
    <xf numFmtId="41" fontId="23" fillId="34" borderId="10" xfId="64" applyFont="1" applyFill="1" applyBorder="1">
      <alignment vertical="center"/>
    </xf>
    <xf numFmtId="41" fontId="24" fillId="34" borderId="11" xfId="64" applyFont="1" applyFill="1" applyBorder="1">
      <alignment vertical="center"/>
    </xf>
    <xf numFmtId="43" fontId="23" fillId="0" borderId="0" xfId="0" applyNumberFormat="1" applyFont="1">
      <alignment vertical="center"/>
    </xf>
    <xf numFmtId="41" fontId="24" fillId="34" borderId="12" xfId="64" applyFont="1" applyFill="1" applyBorder="1">
      <alignment vertical="center"/>
    </xf>
    <xf numFmtId="0" fontId="24" fillId="35" borderId="13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41" fontId="25" fillId="34" borderId="15" xfId="64" applyFont="1" applyFill="1" applyBorder="1">
      <alignment vertical="center"/>
    </xf>
    <xf numFmtId="41" fontId="25" fillId="0" borderId="16" xfId="64" applyFont="1" applyFill="1" applyBorder="1">
      <alignment vertical="center"/>
    </xf>
    <xf numFmtId="41" fontId="25" fillId="0" borderId="17" xfId="64" applyFont="1" applyFill="1" applyBorder="1">
      <alignment vertical="center"/>
    </xf>
    <xf numFmtId="41" fontId="25" fillId="35" borderId="15" xfId="0" applyNumberFormat="1" applyFont="1" applyFill="1" applyBorder="1">
      <alignment vertical="center"/>
    </xf>
    <xf numFmtId="41" fontId="25" fillId="0" borderId="16" xfId="0" applyNumberFormat="1" applyFont="1" applyFill="1" applyBorder="1">
      <alignment vertical="center"/>
    </xf>
    <xf numFmtId="41" fontId="25" fillId="0" borderId="17" xfId="0" applyNumberFormat="1" applyFont="1" applyFill="1" applyBorder="1">
      <alignment vertical="center"/>
    </xf>
    <xf numFmtId="41" fontId="25" fillId="35" borderId="8" xfId="0" applyNumberFormat="1" applyFont="1" applyFill="1" applyBorder="1">
      <alignment vertical="center"/>
    </xf>
    <xf numFmtId="41" fontId="23" fillId="0" borderId="7" xfId="0" applyNumberFormat="1" applyFont="1" applyFill="1" applyBorder="1">
      <alignment vertical="center"/>
    </xf>
    <xf numFmtId="41" fontId="23" fillId="0" borderId="9" xfId="0" applyNumberFormat="1" applyFont="1" applyFill="1" applyBorder="1">
      <alignment vertical="center"/>
    </xf>
    <xf numFmtId="41" fontId="25" fillId="35" borderId="10" xfId="0" applyNumberFormat="1" applyFont="1" applyFill="1" applyBorder="1">
      <alignment vertical="center"/>
    </xf>
    <xf numFmtId="176" fontId="25" fillId="0" borderId="16" xfId="0" applyNumberFormat="1" applyFont="1" applyFill="1" applyBorder="1">
      <alignment vertical="center"/>
    </xf>
    <xf numFmtId="41" fontId="23" fillId="0" borderId="0" xfId="0" applyNumberFormat="1" applyFont="1">
      <alignment vertical="center"/>
    </xf>
    <xf numFmtId="41" fontId="25" fillId="0" borderId="7" xfId="64" applyFont="1" applyFill="1" applyBorder="1">
      <alignment vertical="center"/>
    </xf>
    <xf numFmtId="41" fontId="25" fillId="0" borderId="18" xfId="64" applyFont="1" applyFill="1" applyBorder="1">
      <alignment vertical="center"/>
    </xf>
    <xf numFmtId="41" fontId="23" fillId="35" borderId="8" xfId="64" applyFont="1" applyFill="1" applyBorder="1">
      <alignment vertical="center"/>
    </xf>
    <xf numFmtId="41" fontId="25" fillId="0" borderId="7" xfId="0" applyNumberFormat="1" applyFont="1" applyFill="1" applyBorder="1">
      <alignment vertical="center"/>
    </xf>
    <xf numFmtId="41" fontId="23" fillId="35" borderId="10" xfId="64" applyFont="1" applyFill="1" applyBorder="1">
      <alignment vertical="center"/>
    </xf>
    <xf numFmtId="41" fontId="25" fillId="0" borderId="18" xfId="0" applyNumberFormat="1" applyFont="1" applyFill="1" applyBorder="1">
      <alignment vertical="center"/>
    </xf>
    <xf numFmtId="3" fontId="23" fillId="0" borderId="7" xfId="0" applyNumberFormat="1" applyFont="1" applyBorder="1">
      <alignment vertical="center"/>
    </xf>
    <xf numFmtId="3" fontId="23" fillId="0" borderId="9" xfId="0" applyNumberFormat="1" applyFont="1" applyBorder="1">
      <alignment vertical="center"/>
    </xf>
    <xf numFmtId="3" fontId="23" fillId="0" borderId="18" xfId="0" applyNumberFormat="1" applyFont="1" applyBorder="1">
      <alignment vertical="center"/>
    </xf>
    <xf numFmtId="3" fontId="23" fillId="0" borderId="19" xfId="0" applyNumberFormat="1" applyFont="1" applyBorder="1">
      <alignment vertical="center"/>
    </xf>
    <xf numFmtId="0" fontId="0" fillId="0" borderId="0" xfId="0" applyFont="1">
      <alignment vertical="center"/>
    </xf>
    <xf numFmtId="41" fontId="25" fillId="34" borderId="20" xfId="64" applyFont="1" applyFill="1" applyBorder="1">
      <alignment vertical="center"/>
    </xf>
    <xf numFmtId="41" fontId="23" fillId="34" borderId="21" xfId="64" applyFont="1" applyFill="1" applyBorder="1">
      <alignment vertical="center"/>
    </xf>
    <xf numFmtId="41" fontId="23" fillId="34" borderId="22" xfId="64" applyFont="1" applyFill="1" applyBorder="1">
      <alignment vertical="center"/>
    </xf>
    <xf numFmtId="176" fontId="25" fillId="0" borderId="7" xfId="0" applyNumberFormat="1" applyFont="1" applyFill="1" applyBorder="1">
      <alignment vertical="center"/>
    </xf>
    <xf numFmtId="41" fontId="23" fillId="0" borderId="18" xfId="0" applyNumberFormat="1" applyFont="1" applyFill="1" applyBorder="1">
      <alignment vertical="center"/>
    </xf>
    <xf numFmtId="41" fontId="23" fillId="0" borderId="19" xfId="0" applyNumberFormat="1" applyFont="1" applyFill="1" applyBorder="1">
      <alignment vertical="center"/>
    </xf>
    <xf numFmtId="41" fontId="25" fillId="34" borderId="23" xfId="64" applyFont="1" applyFill="1" applyBorder="1">
      <alignment vertical="center"/>
    </xf>
    <xf numFmtId="41" fontId="25" fillId="0" borderId="24" xfId="64" applyFont="1" applyFill="1" applyBorder="1">
      <alignment vertical="center"/>
    </xf>
    <xf numFmtId="41" fontId="25" fillId="0" borderId="25" xfId="64" applyFont="1" applyFill="1" applyBorder="1">
      <alignment vertical="center"/>
    </xf>
    <xf numFmtId="176" fontId="25" fillId="0" borderId="7" xfId="64" applyNumberFormat="1" applyFont="1" applyFill="1" applyBorder="1">
      <alignment vertical="center"/>
    </xf>
    <xf numFmtId="41" fontId="23" fillId="0" borderId="18" xfId="64" applyFont="1" applyFill="1" applyBorder="1">
      <alignment vertical="center"/>
    </xf>
    <xf numFmtId="41" fontId="24" fillId="34" borderId="26" xfId="64" applyFont="1" applyFill="1" applyBorder="1">
      <alignment vertical="center"/>
    </xf>
    <xf numFmtId="41" fontId="24" fillId="34" borderId="27" xfId="64" applyFont="1" applyFill="1" applyBorder="1">
      <alignment vertical="center"/>
    </xf>
    <xf numFmtId="41" fontId="25" fillId="34" borderId="28" xfId="64" applyFont="1" applyFill="1" applyBorder="1">
      <alignment vertical="center"/>
    </xf>
    <xf numFmtId="176" fontId="25" fillId="0" borderId="29" xfId="64" applyNumberFormat="1" applyFont="1" applyFill="1" applyBorder="1">
      <alignment vertical="center"/>
    </xf>
    <xf numFmtId="41" fontId="25" fillId="0" borderId="29" xfId="64" applyFont="1" applyFill="1" applyBorder="1">
      <alignment vertical="center"/>
    </xf>
    <xf numFmtId="41" fontId="25" fillId="0" borderId="30" xfId="64" applyFont="1" applyFill="1" applyBorder="1">
      <alignment vertical="center"/>
    </xf>
    <xf numFmtId="41" fontId="23" fillId="0" borderId="19" xfId="64" applyFont="1" applyFill="1" applyBorder="1">
      <alignment vertical="center"/>
    </xf>
    <xf numFmtId="41" fontId="25" fillId="0" borderId="31" xfId="64" applyFont="1" applyFill="1" applyBorder="1">
      <alignment vertical="center"/>
    </xf>
    <xf numFmtId="41" fontId="25" fillId="35" borderId="20" xfId="0" applyNumberFormat="1" applyFont="1" applyFill="1" applyBorder="1">
      <alignment vertical="center"/>
    </xf>
    <xf numFmtId="41" fontId="23" fillId="35" borderId="21" xfId="64" applyFont="1" applyFill="1" applyBorder="1">
      <alignment vertical="center"/>
    </xf>
    <xf numFmtId="41" fontId="23" fillId="35" borderId="22" xfId="64" applyFont="1" applyFill="1" applyBorder="1">
      <alignment vertical="center"/>
    </xf>
    <xf numFmtId="0" fontId="24" fillId="35" borderId="32" xfId="0" applyFont="1" applyFill="1" applyBorder="1" applyAlignment="1">
      <alignment horizontal="center" vertical="center" wrapText="1"/>
    </xf>
    <xf numFmtId="41" fontId="0" fillId="0" borderId="0" xfId="0" applyNumberFormat="1" applyFont="1">
      <alignment vertical="center"/>
    </xf>
    <xf numFmtId="178" fontId="4" fillId="0" borderId="0" xfId="57" applyNumberFormat="1" applyFont="1">
      <alignment vertical="center"/>
    </xf>
    <xf numFmtId="176" fontId="25" fillId="0" borderId="18" xfId="0" applyNumberFormat="1" applyFont="1" applyFill="1" applyBorder="1">
      <alignment vertical="center"/>
    </xf>
    <xf numFmtId="176" fontId="25" fillId="0" borderId="18" xfId="64" applyNumberFormat="1" applyFont="1" applyFill="1" applyBorder="1">
      <alignment vertical="center"/>
    </xf>
    <xf numFmtId="183" fontId="25" fillId="34" borderId="8" xfId="64" applyNumberFormat="1" applyFont="1" applyFill="1" applyBorder="1">
      <alignment vertical="center"/>
    </xf>
    <xf numFmtId="183" fontId="25" fillId="34" borderId="10" xfId="64" applyNumberFormat="1" applyFont="1" applyFill="1" applyBorder="1">
      <alignment vertical="center"/>
    </xf>
    <xf numFmtId="41" fontId="25" fillId="0" borderId="33" xfId="64" applyFont="1" applyFill="1" applyBorder="1">
      <alignment vertical="center"/>
    </xf>
    <xf numFmtId="41" fontId="21" fillId="33" borderId="34" xfId="64" applyFont="1" applyFill="1" applyBorder="1">
      <alignment vertical="center"/>
    </xf>
    <xf numFmtId="41" fontId="23" fillId="34" borderId="35" xfId="64" applyFont="1" applyFill="1" applyBorder="1">
      <alignment vertical="center"/>
    </xf>
    <xf numFmtId="41" fontId="23" fillId="34" borderId="36" xfId="64" applyFont="1" applyFill="1" applyBorder="1">
      <alignment vertical="center"/>
    </xf>
    <xf numFmtId="41" fontId="21" fillId="33" borderId="37" xfId="64" applyFont="1" applyFill="1" applyBorder="1">
      <alignment vertical="center"/>
    </xf>
    <xf numFmtId="184" fontId="23" fillId="0" borderId="33" xfId="0" applyNumberFormat="1" applyFont="1" applyBorder="1">
      <alignment vertical="center"/>
    </xf>
    <xf numFmtId="184" fontId="23" fillId="0" borderId="38" xfId="0" applyNumberFormat="1" applyFont="1" applyBorder="1">
      <alignment vertical="center"/>
    </xf>
    <xf numFmtId="184" fontId="23" fillId="0" borderId="39" xfId="0" applyNumberFormat="1" applyFont="1" applyBorder="1">
      <alignment vertical="center"/>
    </xf>
    <xf numFmtId="184" fontId="23" fillId="0" borderId="40" xfId="0" applyNumberFormat="1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41" fontId="21" fillId="33" borderId="41" xfId="64" applyFont="1" applyFill="1" applyBorder="1">
      <alignment vertical="center"/>
    </xf>
    <xf numFmtId="176" fontId="25" fillId="0" borderId="24" xfId="64" applyNumberFormat="1" applyFont="1" applyFill="1" applyBorder="1">
      <alignment vertical="center"/>
    </xf>
    <xf numFmtId="41" fontId="25" fillId="34" borderId="42" xfId="64" applyFont="1" applyFill="1" applyBorder="1">
      <alignment vertical="center"/>
    </xf>
    <xf numFmtId="41" fontId="25" fillId="0" borderId="43" xfId="64" applyFont="1" applyFill="1" applyBorder="1">
      <alignment vertical="center"/>
    </xf>
    <xf numFmtId="41" fontId="25" fillId="0" borderId="44" xfId="64" applyFont="1" applyFill="1" applyBorder="1">
      <alignment vertical="center"/>
    </xf>
    <xf numFmtId="41" fontId="24" fillId="34" borderId="45" xfId="64" applyFont="1" applyFill="1" applyBorder="1">
      <alignment vertical="center"/>
    </xf>
    <xf numFmtId="41" fontId="24" fillId="34" borderId="46" xfId="64" applyFont="1" applyFill="1" applyBorder="1">
      <alignment vertical="center"/>
    </xf>
    <xf numFmtId="0" fontId="23" fillId="0" borderId="47" xfId="0" applyFont="1" applyBorder="1">
      <alignment vertical="center"/>
    </xf>
    <xf numFmtId="0" fontId="23" fillId="0" borderId="48" xfId="0" applyFont="1" applyBorder="1">
      <alignment vertical="center"/>
    </xf>
    <xf numFmtId="0" fontId="21" fillId="33" borderId="49" xfId="0" applyFont="1" applyFill="1" applyBorder="1">
      <alignment vertical="center"/>
    </xf>
    <xf numFmtId="41" fontId="25" fillId="35" borderId="50" xfId="0" applyNumberFormat="1" applyFont="1" applyFill="1" applyBorder="1">
      <alignment vertical="center"/>
    </xf>
    <xf numFmtId="41" fontId="23" fillId="0" borderId="31" xfId="0" applyNumberFormat="1" applyFont="1" applyFill="1" applyBorder="1">
      <alignment vertical="center"/>
    </xf>
    <xf numFmtId="41" fontId="23" fillId="0" borderId="51" xfId="0" applyNumberFormat="1" applyFont="1" applyFill="1" applyBorder="1">
      <alignment vertical="center"/>
    </xf>
    <xf numFmtId="41" fontId="23" fillId="35" borderId="50" xfId="64" applyFont="1" applyFill="1" applyBorder="1">
      <alignment vertical="center"/>
    </xf>
    <xf numFmtId="41" fontId="25" fillId="0" borderId="31" xfId="0" applyNumberFormat="1" applyFont="1" applyFill="1" applyBorder="1">
      <alignment vertical="center"/>
    </xf>
    <xf numFmtId="41" fontId="23" fillId="35" borderId="52" xfId="64" applyFont="1" applyFill="1" applyBorder="1">
      <alignment vertical="center"/>
    </xf>
    <xf numFmtId="0" fontId="21" fillId="33" borderId="53" xfId="0" applyFont="1" applyFill="1" applyBorder="1">
      <alignment vertical="center"/>
    </xf>
    <xf numFmtId="183" fontId="25" fillId="0" borderId="39" xfId="64" applyNumberFormat="1" applyFont="1" applyFill="1" applyBorder="1">
      <alignment vertical="center"/>
    </xf>
    <xf numFmtId="43" fontId="25" fillId="0" borderId="24" xfId="64" applyNumberFormat="1" applyFont="1" applyFill="1" applyBorder="1">
      <alignment vertical="center"/>
    </xf>
    <xf numFmtId="43" fontId="25" fillId="0" borderId="31" xfId="64" applyNumberFormat="1" applyFont="1" applyFill="1" applyBorder="1">
      <alignment vertical="center"/>
    </xf>
    <xf numFmtId="43" fontId="25" fillId="0" borderId="18" xfId="0" applyNumberFormat="1" applyFont="1" applyFill="1" applyBorder="1">
      <alignment vertical="center"/>
    </xf>
    <xf numFmtId="176" fontId="25" fillId="0" borderId="31" xfId="64" applyNumberFormat="1" applyFont="1" applyFill="1" applyBorder="1">
      <alignment vertical="center"/>
    </xf>
    <xf numFmtId="3" fontId="23" fillId="0" borderId="47" xfId="0" applyNumberFormat="1" applyFont="1" applyBorder="1">
      <alignment vertical="center"/>
    </xf>
    <xf numFmtId="0" fontId="24" fillId="0" borderId="54" xfId="0" applyFont="1" applyBorder="1" applyAlignment="1">
      <alignment vertical="center"/>
    </xf>
    <xf numFmtId="184" fontId="23" fillId="0" borderId="55" xfId="0" applyNumberFormat="1" applyFont="1" applyBorder="1">
      <alignment vertical="center"/>
    </xf>
    <xf numFmtId="184" fontId="23" fillId="0" borderId="56" xfId="0" applyNumberFormat="1" applyFont="1" applyBorder="1">
      <alignment vertical="center"/>
    </xf>
    <xf numFmtId="41" fontId="25" fillId="0" borderId="56" xfId="64" applyFont="1" applyFill="1" applyBorder="1">
      <alignment vertical="center"/>
    </xf>
    <xf numFmtId="41" fontId="23" fillId="34" borderId="57" xfId="64" applyFont="1" applyFill="1" applyBorder="1">
      <alignment vertical="center"/>
    </xf>
    <xf numFmtId="184" fontId="23" fillId="0" borderId="58" xfId="0" applyNumberFormat="1" applyFont="1" applyBorder="1">
      <alignment vertical="center"/>
    </xf>
    <xf numFmtId="184" fontId="23" fillId="0" borderId="59" xfId="0" applyNumberFormat="1" applyFont="1" applyBorder="1">
      <alignment vertical="center"/>
    </xf>
    <xf numFmtId="41" fontId="25" fillId="0" borderId="60" xfId="64" applyFont="1" applyFill="1" applyBorder="1">
      <alignment vertical="center"/>
    </xf>
    <xf numFmtId="41" fontId="23" fillId="34" borderId="61" xfId="64" applyFont="1" applyFill="1" applyBorder="1">
      <alignment vertical="center"/>
    </xf>
    <xf numFmtId="184" fontId="25" fillId="0" borderId="24" xfId="64" applyNumberFormat="1" applyFont="1" applyFill="1" applyBorder="1">
      <alignment vertical="center"/>
    </xf>
    <xf numFmtId="41" fontId="25" fillId="0" borderId="62" xfId="64" applyFont="1" applyFill="1" applyBorder="1">
      <alignment vertical="center"/>
    </xf>
    <xf numFmtId="41" fontId="25" fillId="0" borderId="63" xfId="64" applyFont="1" applyFill="1" applyBorder="1">
      <alignment vertical="center"/>
    </xf>
    <xf numFmtId="41" fontId="25" fillId="34" borderId="64" xfId="64" applyFont="1" applyFill="1" applyBorder="1">
      <alignment vertical="center"/>
    </xf>
    <xf numFmtId="41" fontId="24" fillId="34" borderId="65" xfId="64" applyFont="1" applyFill="1" applyBorder="1">
      <alignment vertical="center"/>
    </xf>
    <xf numFmtId="41" fontId="24" fillId="34" borderId="66" xfId="64" applyFont="1" applyFill="1" applyBorder="1">
      <alignment vertical="center"/>
    </xf>
    <xf numFmtId="0" fontId="24" fillId="0" borderId="0" xfId="0" applyFont="1" applyBorder="1" applyAlignment="1">
      <alignment vertical="center"/>
    </xf>
    <xf numFmtId="43" fontId="25" fillId="0" borderId="18" xfId="64" applyNumberFormat="1" applyFont="1" applyFill="1" applyBorder="1">
      <alignment vertical="center"/>
    </xf>
    <xf numFmtId="3" fontId="25" fillId="0" borderId="18" xfId="0" applyNumberFormat="1" applyFont="1" applyFill="1" applyBorder="1">
      <alignment vertical="center"/>
    </xf>
    <xf numFmtId="3" fontId="25" fillId="35" borderId="10" xfId="0" applyNumberFormat="1" applyFont="1" applyFill="1" applyBorder="1">
      <alignment vertical="center"/>
    </xf>
    <xf numFmtId="43" fontId="25" fillId="0" borderId="7" xfId="64" applyNumberFormat="1" applyFont="1" applyFill="1" applyBorder="1">
      <alignment vertical="center"/>
    </xf>
    <xf numFmtId="3" fontId="25" fillId="0" borderId="7" xfId="0" applyNumberFormat="1" applyFont="1" applyFill="1" applyBorder="1">
      <alignment vertical="center"/>
    </xf>
    <xf numFmtId="3" fontId="25" fillId="35" borderId="8" xfId="0" applyNumberFormat="1" applyFont="1" applyFill="1" applyBorder="1">
      <alignment vertical="center"/>
    </xf>
    <xf numFmtId="43" fontId="25" fillId="0" borderId="16" xfId="64" applyNumberFormat="1" applyFont="1" applyFill="1" applyBorder="1">
      <alignment vertical="center"/>
    </xf>
    <xf numFmtId="3" fontId="25" fillId="0" borderId="16" xfId="0" applyNumberFormat="1" applyFont="1" applyFill="1" applyBorder="1">
      <alignment vertical="center"/>
    </xf>
    <xf numFmtId="3" fontId="25" fillId="35" borderId="15" xfId="0" applyNumberFormat="1" applyFont="1" applyFill="1" applyBorder="1">
      <alignment vertical="center"/>
    </xf>
    <xf numFmtId="0" fontId="26" fillId="0" borderId="0" xfId="0" applyFont="1" applyAlignment="1">
      <alignment vertical="center"/>
    </xf>
    <xf numFmtId="41" fontId="25" fillId="0" borderId="24" xfId="0" applyNumberFormat="1" applyFont="1" applyFill="1" applyBorder="1">
      <alignment vertical="center"/>
    </xf>
    <xf numFmtId="41" fontId="25" fillId="0" borderId="25" xfId="0" applyNumberFormat="1" applyFont="1" applyFill="1" applyBorder="1">
      <alignment vertical="center"/>
    </xf>
    <xf numFmtId="41" fontId="25" fillId="35" borderId="23" xfId="0" applyNumberFormat="1" applyFont="1" applyFill="1" applyBorder="1">
      <alignment vertical="center"/>
    </xf>
    <xf numFmtId="41" fontId="25" fillId="35" borderId="67" xfId="0" applyNumberFormat="1" applyFont="1" applyFill="1" applyBorder="1">
      <alignment vertical="center"/>
    </xf>
    <xf numFmtId="0" fontId="21" fillId="33" borderId="6" xfId="0" applyFont="1" applyFill="1" applyBorder="1" applyAlignment="1">
      <alignment horizontal="left" vertical="center"/>
    </xf>
    <xf numFmtId="41" fontId="25" fillId="34" borderId="68" xfId="64" applyFont="1" applyFill="1" applyBorder="1">
      <alignment vertical="center"/>
    </xf>
    <xf numFmtId="41" fontId="25" fillId="0" borderId="24" xfId="64" applyNumberFormat="1" applyFont="1" applyFill="1" applyBorder="1">
      <alignment vertical="center"/>
    </xf>
    <xf numFmtId="41" fontId="25" fillId="0" borderId="31" xfId="64" applyNumberFormat="1" applyFont="1" applyFill="1" applyBorder="1">
      <alignment vertical="center"/>
    </xf>
    <xf numFmtId="41" fontId="23" fillId="0" borderId="24" xfId="64" applyFont="1" applyFill="1" applyBorder="1">
      <alignment vertical="center"/>
    </xf>
    <xf numFmtId="41" fontId="23" fillId="0" borderId="25" xfId="64" applyFont="1" applyFill="1" applyBorder="1">
      <alignment vertical="center"/>
    </xf>
    <xf numFmtId="41" fontId="24" fillId="0" borderId="7" xfId="64" applyFont="1" applyFill="1" applyBorder="1" applyAlignment="1">
      <alignment horizontal="center" vertical="center"/>
    </xf>
    <xf numFmtId="41" fontId="24" fillId="0" borderId="12" xfId="64" applyFont="1" applyFill="1" applyBorder="1" applyAlignment="1">
      <alignment horizontal="center" vertical="center"/>
    </xf>
    <xf numFmtId="41" fontId="24" fillId="0" borderId="9" xfId="64" applyFont="1" applyFill="1" applyBorder="1" applyAlignment="1">
      <alignment horizontal="center" vertical="center"/>
    </xf>
    <xf numFmtId="41" fontId="24" fillId="0" borderId="73" xfId="64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34" borderId="8" xfId="0" applyFont="1" applyFill="1" applyBorder="1" applyAlignment="1">
      <alignment horizontal="center" vertical="center"/>
    </xf>
    <xf numFmtId="0" fontId="24" fillId="34" borderId="7" xfId="0" applyFont="1" applyFill="1" applyBorder="1" applyAlignment="1">
      <alignment horizontal="center" vertical="center"/>
    </xf>
    <xf numFmtId="0" fontId="13" fillId="36" borderId="28" xfId="0" applyFont="1" applyFill="1" applyBorder="1" applyAlignment="1">
      <alignment horizontal="center" vertical="center"/>
    </xf>
    <xf numFmtId="0" fontId="13" fillId="36" borderId="29" xfId="0" applyFont="1" applyFill="1" applyBorder="1" applyAlignment="1">
      <alignment horizontal="center" vertical="center"/>
    </xf>
    <xf numFmtId="0" fontId="13" fillId="36" borderId="30" xfId="0" applyFont="1" applyFill="1" applyBorder="1" applyAlignment="1">
      <alignment horizontal="center" vertical="center"/>
    </xf>
    <xf numFmtId="41" fontId="21" fillId="33" borderId="74" xfId="64" applyFont="1" applyFill="1" applyBorder="1" applyAlignment="1">
      <alignment horizontal="center" vertical="center"/>
    </xf>
    <xf numFmtId="41" fontId="21" fillId="33" borderId="34" xfId="64" applyFont="1" applyFill="1" applyBorder="1" applyAlignment="1">
      <alignment horizontal="center" vertical="center"/>
    </xf>
    <xf numFmtId="41" fontId="21" fillId="33" borderId="75" xfId="64" applyFont="1" applyFill="1" applyBorder="1" applyAlignment="1">
      <alignment horizontal="center" vertical="center"/>
    </xf>
    <xf numFmtId="0" fontId="13" fillId="36" borderId="69" xfId="0" applyFont="1" applyFill="1" applyBorder="1" applyAlignment="1">
      <alignment horizontal="center" vertical="center"/>
    </xf>
    <xf numFmtId="0" fontId="13" fillId="36" borderId="70" xfId="0" applyFont="1" applyFill="1" applyBorder="1" applyAlignment="1">
      <alignment horizontal="center" vertical="center"/>
    </xf>
    <xf numFmtId="0" fontId="13" fillId="36" borderId="71" xfId="0" applyFont="1" applyFill="1" applyBorder="1" applyAlignment="1">
      <alignment horizontal="center" vertical="center"/>
    </xf>
    <xf numFmtId="0" fontId="24" fillId="34" borderId="35" xfId="0" applyFont="1" applyFill="1" applyBorder="1" applyAlignment="1">
      <alignment horizontal="center" vertical="center"/>
    </xf>
    <xf numFmtId="0" fontId="24" fillId="34" borderId="33" xfId="0" applyFont="1" applyFill="1" applyBorder="1" applyAlignment="1">
      <alignment horizontal="center" vertical="center"/>
    </xf>
    <xf numFmtId="41" fontId="24" fillId="0" borderId="33" xfId="64" applyFont="1" applyFill="1" applyBorder="1" applyAlignment="1">
      <alignment horizontal="center" vertical="center"/>
    </xf>
    <xf numFmtId="41" fontId="24" fillId="0" borderId="46" xfId="64" applyFont="1" applyFill="1" applyBorder="1" applyAlignment="1">
      <alignment horizontal="center" vertical="center"/>
    </xf>
    <xf numFmtId="41" fontId="24" fillId="0" borderId="38" xfId="64" applyFont="1" applyFill="1" applyBorder="1" applyAlignment="1">
      <alignment horizontal="center" vertical="center"/>
    </xf>
    <xf numFmtId="41" fontId="24" fillId="0" borderId="72" xfId="64" applyFont="1" applyFill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13" fillId="36" borderId="77" xfId="0" applyFont="1" applyFill="1" applyBorder="1" applyAlignment="1">
      <alignment horizontal="center" vertical="center"/>
    </xf>
    <xf numFmtId="0" fontId="13" fillId="36" borderId="78" xfId="0" applyFont="1" applyFill="1" applyBorder="1" applyAlignment="1">
      <alignment horizontal="center" vertical="center"/>
    </xf>
    <xf numFmtId="0" fontId="13" fillId="36" borderId="79" xfId="0" applyFont="1" applyFill="1" applyBorder="1" applyAlignment="1">
      <alignment horizontal="center" vertical="center"/>
    </xf>
    <xf numFmtId="0" fontId="24" fillId="35" borderId="4" xfId="0" applyFont="1" applyFill="1" applyBorder="1" applyAlignment="1">
      <alignment horizontal="center" vertical="center" wrapText="1"/>
    </xf>
    <xf numFmtId="0" fontId="24" fillId="35" borderId="80" xfId="0" applyFont="1" applyFill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1" fillId="33" borderId="83" xfId="0" applyFont="1" applyFill="1" applyBorder="1" applyAlignment="1">
      <alignment horizontal="center" vertical="center"/>
    </xf>
    <xf numFmtId="0" fontId="21" fillId="33" borderId="84" xfId="0" applyFont="1" applyFill="1" applyBorder="1" applyAlignment="1">
      <alignment horizontal="center" vertical="center"/>
    </xf>
    <xf numFmtId="0" fontId="21" fillId="33" borderId="85" xfId="0" applyFont="1" applyFill="1" applyBorder="1" applyAlignment="1">
      <alignment horizontal="center" vertical="center"/>
    </xf>
    <xf numFmtId="41" fontId="21" fillId="33" borderId="91" xfId="64" applyFont="1" applyFill="1" applyBorder="1" applyAlignment="1">
      <alignment horizontal="center" vertical="center"/>
    </xf>
    <xf numFmtId="41" fontId="21" fillId="33" borderId="84" xfId="64" applyFont="1" applyFill="1" applyBorder="1" applyAlignment="1">
      <alignment horizontal="center" vertical="center"/>
    </xf>
    <xf numFmtId="41" fontId="21" fillId="33" borderId="92" xfId="64" applyFont="1" applyFill="1" applyBorder="1" applyAlignment="1">
      <alignment horizontal="center" vertical="center"/>
    </xf>
    <xf numFmtId="41" fontId="24" fillId="0" borderId="27" xfId="64" applyFont="1" applyFill="1" applyBorder="1" applyAlignment="1">
      <alignment horizontal="center" vertical="center"/>
    </xf>
    <xf numFmtId="41" fontId="24" fillId="0" borderId="88" xfId="64" applyFont="1" applyFill="1" applyBorder="1" applyAlignment="1">
      <alignment horizontal="center" vertical="center"/>
    </xf>
    <xf numFmtId="41" fontId="24" fillId="0" borderId="86" xfId="64" applyFont="1" applyFill="1" applyBorder="1" applyAlignment="1">
      <alignment horizontal="center" vertical="center"/>
    </xf>
    <xf numFmtId="41" fontId="24" fillId="0" borderId="87" xfId="64" applyFont="1" applyFill="1" applyBorder="1" applyAlignment="1">
      <alignment horizontal="center" vertical="center"/>
    </xf>
    <xf numFmtId="0" fontId="24" fillId="34" borderId="2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/>
    </xf>
    <xf numFmtId="41" fontId="24" fillId="0" borderId="89" xfId="64" applyFont="1" applyFill="1" applyBorder="1" applyAlignment="1">
      <alignment horizontal="center" vertical="center"/>
    </xf>
    <xf numFmtId="41" fontId="24" fillId="0" borderId="90" xfId="64" applyFont="1" applyFill="1" applyBorder="1" applyAlignment="1">
      <alignment horizontal="center" vertical="center"/>
    </xf>
    <xf numFmtId="0" fontId="13" fillId="36" borderId="94" xfId="0" applyFont="1" applyFill="1" applyBorder="1" applyAlignment="1">
      <alignment horizontal="center" vertical="center"/>
    </xf>
    <xf numFmtId="0" fontId="13" fillId="36" borderId="95" xfId="0" applyFont="1" applyFill="1" applyBorder="1" applyAlignment="1">
      <alignment horizontal="center" vertical="center"/>
    </xf>
    <xf numFmtId="0" fontId="13" fillId="36" borderId="96" xfId="0" applyFont="1" applyFill="1" applyBorder="1" applyAlignment="1">
      <alignment horizontal="center" vertical="center"/>
    </xf>
    <xf numFmtId="0" fontId="24" fillId="34" borderId="68" xfId="0" applyFont="1" applyFill="1" applyBorder="1" applyAlignment="1">
      <alignment horizontal="center" vertical="center"/>
    </xf>
    <xf numFmtId="0" fontId="24" fillId="34" borderId="93" xfId="0" applyFont="1" applyFill="1" applyBorder="1" applyAlignment="1">
      <alignment horizontal="center" vertical="center"/>
    </xf>
    <xf numFmtId="41" fontId="24" fillId="0" borderId="43" xfId="64" applyFont="1" applyFill="1" applyBorder="1" applyAlignment="1">
      <alignment horizontal="center" vertical="center"/>
    </xf>
    <xf numFmtId="41" fontId="24" fillId="0" borderId="44" xfId="64" applyFont="1" applyFill="1" applyBorder="1" applyAlignment="1">
      <alignment horizontal="center" vertical="center"/>
    </xf>
    <xf numFmtId="0" fontId="24" fillId="0" borderId="54" xfId="0" applyFont="1" applyBorder="1" applyAlignment="1">
      <alignment horizontal="left" vertical="center"/>
    </xf>
  </cellXfs>
  <cellStyles count="88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백분율" xfId="57" builtinId="5"/>
    <cellStyle name="보통" xfId="58" builtinId="28" customBuiltin="1"/>
    <cellStyle name="보통 2" xfId="59"/>
    <cellStyle name="설명 텍스트" xfId="60" builtinId="53" customBuiltin="1"/>
    <cellStyle name="설명 텍스트 2" xfId="61"/>
    <cellStyle name="셀 확인" xfId="62" builtinId="23" customBuiltin="1"/>
    <cellStyle name="셀 확인 2" xfId="63"/>
    <cellStyle name="쉼표 [0]" xfId="64" builtinId="6"/>
    <cellStyle name="쉼표 [0] 2" xfId="65"/>
    <cellStyle name="연결된 셀" xfId="66" builtinId="24" customBuiltin="1"/>
    <cellStyle name="연결된 셀 2" xfId="67"/>
    <cellStyle name="요약" xfId="68" builtinId="25" customBuiltin="1"/>
    <cellStyle name="요약 2" xfId="69"/>
    <cellStyle name="입력" xfId="70" builtinId="20" customBuiltin="1"/>
    <cellStyle name="입력 2" xfId="71"/>
    <cellStyle name="제목" xfId="72" builtinId="15" customBuiltin="1"/>
    <cellStyle name="제목 1" xfId="73" builtinId="16" customBuiltin="1"/>
    <cellStyle name="제목 1 2" xfId="74"/>
    <cellStyle name="제목 2" xfId="75" builtinId="17" customBuiltin="1"/>
    <cellStyle name="제목 2 2" xfId="76"/>
    <cellStyle name="제목 3" xfId="77" builtinId="18" customBuiltin="1"/>
    <cellStyle name="제목 3 2" xfId="78"/>
    <cellStyle name="제목 4" xfId="79" builtinId="19" customBuiltin="1"/>
    <cellStyle name="제목 4 2" xfId="80"/>
    <cellStyle name="제목 5" xfId="81"/>
    <cellStyle name="좋음" xfId="82" builtinId="26" customBuiltin="1"/>
    <cellStyle name="좋음 2" xfId="83"/>
    <cellStyle name="출력" xfId="84" builtinId="21" customBuiltin="1"/>
    <cellStyle name="출력 2" xfId="85"/>
    <cellStyle name="표준" xfId="0" builtinId="0"/>
    <cellStyle name="표준 2" xfId="86"/>
    <cellStyle name="표준 3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A40"/>
  <sheetViews>
    <sheetView tabSelected="1" zoomScale="85" zoomScaleNormal="85" workbookViewId="0">
      <pane xSplit="5" topLeftCell="F1" activePane="topRight" state="frozen"/>
      <selection activeCell="A3" sqref="A3"/>
      <selection pane="topRight" activeCell="G19" sqref="G19"/>
    </sheetView>
  </sheetViews>
  <sheetFormatPr defaultRowHeight="16.5" x14ac:dyDescent="0.3"/>
  <cols>
    <col min="1" max="1" width="16.375" style="1" bestFit="1" customWidth="1"/>
    <col min="2" max="2" width="11.5" style="1" bestFit="1" customWidth="1"/>
    <col min="3" max="3" width="9.625" style="1" customWidth="1"/>
    <col min="4" max="4" width="10.75" style="1" bestFit="1" customWidth="1"/>
    <col min="5" max="5" width="9.625" style="1" customWidth="1"/>
    <col min="6" max="6" width="10.75" style="1" bestFit="1" customWidth="1"/>
    <col min="7" max="13" width="9.625" style="1" customWidth="1"/>
    <col min="14" max="17" width="9.125" style="1" customWidth="1"/>
    <col min="18" max="21" width="9.125" style="42" customWidth="1"/>
    <col min="22" max="23" width="9" style="1" customWidth="1"/>
    <col min="24" max="24" width="9.75" style="1" customWidth="1"/>
    <col min="25" max="25" width="9" style="1" customWidth="1"/>
    <col min="26" max="27" width="9" style="42" customWidth="1"/>
    <col min="28" max="28" width="9.75" style="42" customWidth="1"/>
    <col min="29" max="29" width="9" style="42" customWidth="1"/>
    <col min="30" max="30" width="11.875" style="42" bestFit="1" customWidth="1"/>
    <col min="31" max="31" width="9" style="42"/>
    <col min="32" max="32" width="9.75" style="42" bestFit="1" customWidth="1"/>
    <col min="33" max="33" width="9" style="42" customWidth="1"/>
    <col min="34" max="34" width="9.625" style="42" bestFit="1" customWidth="1"/>
    <col min="35" max="35" width="11.875" style="42" bestFit="1" customWidth="1"/>
    <col min="36" max="36" width="9.75" style="42" bestFit="1" customWidth="1"/>
    <col min="37" max="37" width="10" style="42" customWidth="1"/>
    <col min="38" max="38" width="9.625" style="42" bestFit="1" customWidth="1"/>
    <col min="39" max="39" width="9" style="42"/>
    <col min="40" max="40" width="9.75" style="42" bestFit="1" customWidth="1"/>
    <col min="41" max="41" width="9" style="42" customWidth="1"/>
    <col min="42" max="42" width="9.625" style="42" bestFit="1" customWidth="1"/>
    <col min="43" max="43" width="9" style="42"/>
    <col min="44" max="44" width="9.75" style="42" bestFit="1" customWidth="1"/>
    <col min="45" max="45" width="9" style="42" customWidth="1"/>
    <col min="46" max="46" width="9.625" style="42" bestFit="1" customWidth="1"/>
    <col min="47" max="47" width="9" style="42"/>
    <col min="48" max="48" width="9.75" style="42" bestFit="1" customWidth="1"/>
    <col min="49" max="49" width="9" style="42" customWidth="1"/>
    <col min="50" max="51" width="9" style="42"/>
    <col min="52" max="52" width="9.75" style="42" bestFit="1" customWidth="1"/>
    <col min="53" max="53" width="9" style="42" customWidth="1"/>
    <col min="54" max="16384" width="9" style="1"/>
  </cols>
  <sheetData>
    <row r="1" spans="1:53" ht="15" customHeight="1" x14ac:dyDescent="0.3"/>
    <row r="2" spans="1:53" ht="15" customHeight="1" x14ac:dyDescent="0.3">
      <c r="B2" s="146" t="s">
        <v>84</v>
      </c>
      <c r="C2" s="146"/>
      <c r="D2" s="146"/>
      <c r="E2" s="146"/>
      <c r="F2" s="146"/>
      <c r="G2" s="146"/>
    </row>
    <row r="3" spans="1:53" ht="15" customHeight="1" thickBot="1" x14ac:dyDescent="0.35">
      <c r="D3" s="5"/>
    </row>
    <row r="4" spans="1:53" s="11" customFormat="1" ht="15" customHeight="1" x14ac:dyDescent="0.3">
      <c r="A4" s="152" t="s">
        <v>35</v>
      </c>
      <c r="B4" s="149" t="s">
        <v>44</v>
      </c>
      <c r="C4" s="150"/>
      <c r="D4" s="150"/>
      <c r="E4" s="151"/>
      <c r="F4" s="149" t="s">
        <v>36</v>
      </c>
      <c r="G4" s="150"/>
      <c r="H4" s="150"/>
      <c r="I4" s="151"/>
      <c r="J4" s="149" t="s">
        <v>45</v>
      </c>
      <c r="K4" s="150"/>
      <c r="L4" s="150"/>
      <c r="M4" s="151"/>
      <c r="N4" s="149" t="s">
        <v>46</v>
      </c>
      <c r="O4" s="150"/>
      <c r="P4" s="150"/>
      <c r="Q4" s="151"/>
      <c r="R4" s="149" t="s">
        <v>47</v>
      </c>
      <c r="S4" s="150"/>
      <c r="T4" s="150"/>
      <c r="U4" s="151"/>
      <c r="V4" s="149" t="s">
        <v>48</v>
      </c>
      <c r="W4" s="150"/>
      <c r="X4" s="150"/>
      <c r="Y4" s="151"/>
      <c r="Z4" s="149" t="s">
        <v>49</v>
      </c>
      <c r="AA4" s="150"/>
      <c r="AB4" s="150"/>
      <c r="AC4" s="151"/>
      <c r="AD4" s="149" t="s">
        <v>50</v>
      </c>
      <c r="AE4" s="150"/>
      <c r="AF4" s="150"/>
      <c r="AG4" s="151"/>
      <c r="AH4" s="149" t="s">
        <v>51</v>
      </c>
      <c r="AI4" s="150"/>
      <c r="AJ4" s="150"/>
      <c r="AK4" s="151"/>
      <c r="AL4" s="149" t="s">
        <v>79</v>
      </c>
      <c r="AM4" s="150"/>
      <c r="AN4" s="150"/>
      <c r="AO4" s="151"/>
      <c r="AP4" s="149" t="s">
        <v>80</v>
      </c>
      <c r="AQ4" s="150"/>
      <c r="AR4" s="150"/>
      <c r="AS4" s="151"/>
      <c r="AT4" s="149" t="s">
        <v>81</v>
      </c>
      <c r="AU4" s="150"/>
      <c r="AV4" s="150"/>
      <c r="AW4" s="151"/>
      <c r="AX4" s="155" t="s">
        <v>82</v>
      </c>
      <c r="AY4" s="156"/>
      <c r="AZ4" s="156"/>
      <c r="BA4" s="157"/>
    </row>
    <row r="5" spans="1:53" s="11" customFormat="1" ht="15" customHeight="1" x14ac:dyDescent="0.3">
      <c r="A5" s="153"/>
      <c r="B5" s="147" t="s">
        <v>37</v>
      </c>
      <c r="C5" s="148"/>
      <c r="D5" s="142" t="s">
        <v>38</v>
      </c>
      <c r="E5" s="144" t="s">
        <v>39</v>
      </c>
      <c r="F5" s="147" t="s">
        <v>37</v>
      </c>
      <c r="G5" s="148"/>
      <c r="H5" s="142" t="s">
        <v>38</v>
      </c>
      <c r="I5" s="144" t="s">
        <v>39</v>
      </c>
      <c r="J5" s="147" t="s">
        <v>37</v>
      </c>
      <c r="K5" s="148"/>
      <c r="L5" s="142" t="s">
        <v>38</v>
      </c>
      <c r="M5" s="144" t="s">
        <v>39</v>
      </c>
      <c r="N5" s="147" t="s">
        <v>37</v>
      </c>
      <c r="O5" s="148"/>
      <c r="P5" s="142" t="s">
        <v>38</v>
      </c>
      <c r="Q5" s="144" t="s">
        <v>39</v>
      </c>
      <c r="R5" s="147" t="s">
        <v>37</v>
      </c>
      <c r="S5" s="148"/>
      <c r="T5" s="142" t="s">
        <v>38</v>
      </c>
      <c r="U5" s="144" t="s">
        <v>39</v>
      </c>
      <c r="V5" s="147" t="s">
        <v>37</v>
      </c>
      <c r="W5" s="148"/>
      <c r="X5" s="142" t="s">
        <v>38</v>
      </c>
      <c r="Y5" s="144" t="s">
        <v>39</v>
      </c>
      <c r="Z5" s="147" t="s">
        <v>37</v>
      </c>
      <c r="AA5" s="148"/>
      <c r="AB5" s="142" t="s">
        <v>38</v>
      </c>
      <c r="AC5" s="144" t="s">
        <v>39</v>
      </c>
      <c r="AD5" s="147" t="s">
        <v>37</v>
      </c>
      <c r="AE5" s="148"/>
      <c r="AF5" s="142" t="s">
        <v>38</v>
      </c>
      <c r="AG5" s="144" t="s">
        <v>39</v>
      </c>
      <c r="AH5" s="147" t="s">
        <v>37</v>
      </c>
      <c r="AI5" s="148"/>
      <c r="AJ5" s="142" t="s">
        <v>38</v>
      </c>
      <c r="AK5" s="144" t="s">
        <v>39</v>
      </c>
      <c r="AL5" s="147" t="s">
        <v>37</v>
      </c>
      <c r="AM5" s="148"/>
      <c r="AN5" s="142" t="s">
        <v>38</v>
      </c>
      <c r="AO5" s="144" t="s">
        <v>39</v>
      </c>
      <c r="AP5" s="147" t="s">
        <v>37</v>
      </c>
      <c r="AQ5" s="148"/>
      <c r="AR5" s="142" t="s">
        <v>38</v>
      </c>
      <c r="AS5" s="144" t="s">
        <v>39</v>
      </c>
      <c r="AT5" s="147" t="s">
        <v>37</v>
      </c>
      <c r="AU5" s="148"/>
      <c r="AV5" s="142" t="s">
        <v>38</v>
      </c>
      <c r="AW5" s="144" t="s">
        <v>39</v>
      </c>
      <c r="AX5" s="158" t="s">
        <v>37</v>
      </c>
      <c r="AY5" s="159"/>
      <c r="AZ5" s="160" t="s">
        <v>38</v>
      </c>
      <c r="BA5" s="162" t="s">
        <v>39</v>
      </c>
    </row>
    <row r="6" spans="1:53" s="11" customFormat="1" ht="15" customHeight="1" thickBot="1" x14ac:dyDescent="0.35">
      <c r="A6" s="154"/>
      <c r="B6" s="15" t="s">
        <v>40</v>
      </c>
      <c r="C6" s="17" t="s">
        <v>41</v>
      </c>
      <c r="D6" s="143"/>
      <c r="E6" s="145"/>
      <c r="F6" s="15" t="s">
        <v>40</v>
      </c>
      <c r="G6" s="17" t="s">
        <v>41</v>
      </c>
      <c r="H6" s="143"/>
      <c r="I6" s="145"/>
      <c r="J6" s="15" t="s">
        <v>40</v>
      </c>
      <c r="K6" s="17" t="s">
        <v>41</v>
      </c>
      <c r="L6" s="143"/>
      <c r="M6" s="145"/>
      <c r="N6" s="15" t="s">
        <v>40</v>
      </c>
      <c r="O6" s="17" t="s">
        <v>41</v>
      </c>
      <c r="P6" s="143"/>
      <c r="Q6" s="145"/>
      <c r="R6" s="15" t="s">
        <v>40</v>
      </c>
      <c r="S6" s="17" t="s">
        <v>41</v>
      </c>
      <c r="T6" s="143"/>
      <c r="U6" s="145"/>
      <c r="V6" s="15" t="s">
        <v>40</v>
      </c>
      <c r="W6" s="17" t="s">
        <v>41</v>
      </c>
      <c r="X6" s="143"/>
      <c r="Y6" s="145"/>
      <c r="Z6" s="15" t="s">
        <v>40</v>
      </c>
      <c r="AA6" s="17" t="s">
        <v>41</v>
      </c>
      <c r="AB6" s="143"/>
      <c r="AC6" s="145"/>
      <c r="AD6" s="15" t="s">
        <v>40</v>
      </c>
      <c r="AE6" s="17" t="s">
        <v>41</v>
      </c>
      <c r="AF6" s="143"/>
      <c r="AG6" s="145"/>
      <c r="AH6" s="15" t="s">
        <v>40</v>
      </c>
      <c r="AI6" s="17" t="s">
        <v>41</v>
      </c>
      <c r="AJ6" s="143"/>
      <c r="AK6" s="145"/>
      <c r="AL6" s="15" t="s">
        <v>40</v>
      </c>
      <c r="AM6" s="17" t="s">
        <v>41</v>
      </c>
      <c r="AN6" s="143"/>
      <c r="AO6" s="145"/>
      <c r="AP6" s="15" t="s">
        <v>40</v>
      </c>
      <c r="AQ6" s="17" t="s">
        <v>41</v>
      </c>
      <c r="AR6" s="143"/>
      <c r="AS6" s="145"/>
      <c r="AT6" s="15" t="s">
        <v>40</v>
      </c>
      <c r="AU6" s="17" t="s">
        <v>41</v>
      </c>
      <c r="AV6" s="143"/>
      <c r="AW6" s="145"/>
      <c r="AX6" s="88" t="s">
        <v>40</v>
      </c>
      <c r="AY6" s="89" t="s">
        <v>41</v>
      </c>
      <c r="AZ6" s="161"/>
      <c r="BA6" s="163"/>
    </row>
    <row r="7" spans="1:53" s="11" customFormat="1" ht="15" customHeight="1" thickTop="1" x14ac:dyDescent="0.3">
      <c r="A7" s="83" t="s">
        <v>32</v>
      </c>
      <c r="B7" s="49">
        <f>SUM(B8:B37)</f>
        <v>6829827</v>
      </c>
      <c r="C7" s="84">
        <f>B7/31</f>
        <v>220317</v>
      </c>
      <c r="D7" s="50">
        <f>SUM(D8:D37)</f>
        <v>4740522</v>
      </c>
      <c r="E7" s="51">
        <f>SUM(E8:E37)</f>
        <v>2089305</v>
      </c>
      <c r="F7" s="49">
        <f>SUM(F8:F37)</f>
        <v>6829827</v>
      </c>
      <c r="G7" s="50">
        <f>F7/31</f>
        <v>220317</v>
      </c>
      <c r="H7" s="50">
        <f>SUM(H8:H37)</f>
        <v>4740522</v>
      </c>
      <c r="I7" s="51">
        <f>SUM(I8:I37)</f>
        <v>2089305</v>
      </c>
      <c r="J7" s="49">
        <f>SUM(J8:J37)</f>
        <v>0</v>
      </c>
      <c r="K7" s="101">
        <f>J7/28</f>
        <v>0</v>
      </c>
      <c r="L7" s="50">
        <f>SUM(L8:L37)</f>
        <v>0</v>
      </c>
      <c r="M7" s="51">
        <f>SUM(M8:M37)</f>
        <v>0</v>
      </c>
      <c r="N7" s="49">
        <f>SUM(N8:N37)</f>
        <v>0</v>
      </c>
      <c r="O7" s="50">
        <f>N7/31</f>
        <v>0</v>
      </c>
      <c r="P7" s="50">
        <f>SUM(P8:P37)</f>
        <v>0</v>
      </c>
      <c r="Q7" s="51">
        <f>SUM(Q8:Q37)</f>
        <v>0</v>
      </c>
      <c r="R7" s="49">
        <f>SUM(R8:R37)</f>
        <v>0</v>
      </c>
      <c r="S7" s="50">
        <f>R7/30</f>
        <v>0</v>
      </c>
      <c r="T7" s="50">
        <f>SUM(T8:T37)</f>
        <v>0</v>
      </c>
      <c r="U7" s="51">
        <f>SUM(U8:U37)</f>
        <v>0</v>
      </c>
      <c r="V7" s="49">
        <f>SUM(V8:V37)</f>
        <v>0</v>
      </c>
      <c r="W7" s="50">
        <f>V7/31</f>
        <v>0</v>
      </c>
      <c r="X7" s="50">
        <f>SUM(X8:X37)</f>
        <v>0</v>
      </c>
      <c r="Y7" s="51">
        <f>SUM(Y8:Y37)</f>
        <v>0</v>
      </c>
      <c r="Z7" s="49">
        <f>SUM(Z8:Z37)</f>
        <v>0</v>
      </c>
      <c r="AA7" s="50">
        <f>Z7/30</f>
        <v>0</v>
      </c>
      <c r="AB7" s="50">
        <f>SUM(AB8:AB37)</f>
        <v>0</v>
      </c>
      <c r="AC7" s="51">
        <f>SUM(AC8:AC37)</f>
        <v>0</v>
      </c>
      <c r="AD7" s="49">
        <f>SUM(AD8:AD37)</f>
        <v>0</v>
      </c>
      <c r="AE7" s="50">
        <f>AD7/31</f>
        <v>0</v>
      </c>
      <c r="AF7" s="50">
        <f>SUM(AF8:AF37)</f>
        <v>0</v>
      </c>
      <c r="AG7" s="51">
        <f>SUM(AG8:AG37)</f>
        <v>0</v>
      </c>
      <c r="AH7" s="49">
        <f>SUM(AH8:AH37)</f>
        <v>0</v>
      </c>
      <c r="AI7" s="50">
        <f>AH7/31</f>
        <v>0</v>
      </c>
      <c r="AJ7" s="50">
        <f>SUM(AJ8:AJ37)</f>
        <v>0</v>
      </c>
      <c r="AK7" s="51">
        <f>SUM(AK8:AK37)</f>
        <v>0</v>
      </c>
      <c r="AL7" s="49">
        <f>SUM(AL8:AL37)</f>
        <v>0</v>
      </c>
      <c r="AM7" s="50">
        <f>AL7/30</f>
        <v>0</v>
      </c>
      <c r="AN7" s="50">
        <f>SUM(AN8:AN37)</f>
        <v>0</v>
      </c>
      <c r="AO7" s="51">
        <f>SUM(AO8:AO37)</f>
        <v>0</v>
      </c>
      <c r="AP7" s="49">
        <f>SUM(AP8:AP37)</f>
        <v>0</v>
      </c>
      <c r="AQ7" s="50">
        <f>AP7/31</f>
        <v>0</v>
      </c>
      <c r="AR7" s="50">
        <f>SUM(AR8:AR37)</f>
        <v>0</v>
      </c>
      <c r="AS7" s="51">
        <f>SUM(AS8:AS37)</f>
        <v>0</v>
      </c>
      <c r="AT7" s="49">
        <f>SUM(AT8:AT37)</f>
        <v>0</v>
      </c>
      <c r="AU7" s="50">
        <f>AT7/30</f>
        <v>0</v>
      </c>
      <c r="AV7" s="50">
        <f>SUM(AV8:AV37)</f>
        <v>0</v>
      </c>
      <c r="AW7" s="51">
        <f>SUM(AW8:AW37)</f>
        <v>0</v>
      </c>
      <c r="AX7" s="85">
        <f>SUM(AX8:AX37)</f>
        <v>0</v>
      </c>
      <c r="AY7" s="86">
        <f>AX7/31</f>
        <v>0</v>
      </c>
      <c r="AZ7" s="86">
        <f>SUM(AZ8:AZ37)</f>
        <v>0</v>
      </c>
      <c r="BA7" s="87">
        <f>SUM(BA8:BA37)</f>
        <v>0</v>
      </c>
    </row>
    <row r="8" spans="1:53" s="11" customFormat="1" ht="15" customHeight="1" x14ac:dyDescent="0.3">
      <c r="A8" s="73" t="s">
        <v>3</v>
      </c>
      <c r="B8" s="70">
        <f>D8+E8</f>
        <v>109322</v>
      </c>
      <c r="C8" s="84">
        <f t="shared" ref="C8:C37" si="0">B8/31</f>
        <v>3526.516129032258</v>
      </c>
      <c r="D8" s="10">
        <f>H8+L8+P8+T8+X8+AB8+AF8+AJ8+AN8+AR8+AV8+AZ8</f>
        <v>71581</v>
      </c>
      <c r="E8" s="13">
        <f>I8+M8+Q8+U8+Y8+AC8+AG8+AK8+AO8+AS8+AW8+BA8</f>
        <v>37741</v>
      </c>
      <c r="F8" s="12">
        <f>H8+I8</f>
        <v>109322</v>
      </c>
      <c r="G8" s="32">
        <f t="shared" ref="G8:G37" si="1">F8/31</f>
        <v>3526.516129032258</v>
      </c>
      <c r="H8" s="38">
        <v>71581</v>
      </c>
      <c r="I8" s="39">
        <v>37741</v>
      </c>
      <c r="J8" s="12">
        <f>L8+M8</f>
        <v>0</v>
      </c>
      <c r="K8" s="101">
        <f t="shared" ref="K8:K37" si="2">J8/28</f>
        <v>0</v>
      </c>
      <c r="L8" s="38"/>
      <c r="M8" s="39"/>
      <c r="N8" s="12">
        <f>P8+Q8</f>
        <v>0</v>
      </c>
      <c r="O8" s="32">
        <f t="shared" ref="O8:O37" si="3">N8/31</f>
        <v>0</v>
      </c>
      <c r="P8" s="38"/>
      <c r="Q8" s="39"/>
      <c r="R8" s="12">
        <f>T8+U8</f>
        <v>0</v>
      </c>
      <c r="S8" s="32">
        <f t="shared" ref="S8:S37" si="4">R8/30</f>
        <v>0</v>
      </c>
      <c r="T8" s="38"/>
      <c r="U8" s="39"/>
      <c r="V8" s="12">
        <f>X8+Y8</f>
        <v>0</v>
      </c>
      <c r="W8" s="32">
        <f>V8/31</f>
        <v>0</v>
      </c>
      <c r="X8" s="38"/>
      <c r="Y8" s="39"/>
      <c r="Z8" s="12">
        <f>AB8+AC8</f>
        <v>0</v>
      </c>
      <c r="AA8" s="32">
        <f t="shared" ref="AA8:AA37" si="5">Z8/30</f>
        <v>0</v>
      </c>
      <c r="AB8" s="38"/>
      <c r="AC8" s="39"/>
      <c r="AD8" s="12">
        <f t="shared" ref="AD8:AD37" si="6">AF8+AG8</f>
        <v>0</v>
      </c>
      <c r="AE8" s="32">
        <f t="shared" ref="AE8:AE35" si="7">AD8/31</f>
        <v>0</v>
      </c>
      <c r="AF8" s="38"/>
      <c r="AG8" s="39"/>
      <c r="AH8" s="12">
        <f t="shared" ref="AH8:AH37" si="8">AJ8+AK8</f>
        <v>0</v>
      </c>
      <c r="AI8" s="32">
        <f t="shared" ref="AI8:AI37" si="9">AH8/31</f>
        <v>0</v>
      </c>
      <c r="AJ8" s="38"/>
      <c r="AK8" s="39"/>
      <c r="AL8" s="12">
        <f t="shared" ref="AL8:AL37" si="10">AN8+AO8</f>
        <v>0</v>
      </c>
      <c r="AM8" s="32">
        <f t="shared" ref="AM8:AM37" si="11">AL8/30</f>
        <v>0</v>
      </c>
      <c r="AN8" s="38"/>
      <c r="AO8" s="39"/>
      <c r="AP8" s="12">
        <f t="shared" ref="AP8:AP37" si="12">AR8+AS8</f>
        <v>0</v>
      </c>
      <c r="AQ8" s="32">
        <f>AP8/31</f>
        <v>0</v>
      </c>
      <c r="AR8" s="38"/>
      <c r="AS8" s="39"/>
      <c r="AT8" s="12">
        <f t="shared" ref="AT8:AT37" si="13">AV8+AW8</f>
        <v>0</v>
      </c>
      <c r="AU8" s="32">
        <f>AT8/30</f>
        <v>0</v>
      </c>
      <c r="AV8" s="38"/>
      <c r="AW8" s="39"/>
      <c r="AX8" s="74">
        <f t="shared" ref="AX8:AX37" si="14">AZ8+BA8</f>
        <v>0</v>
      </c>
      <c r="AY8" s="72">
        <f>AX8/31</f>
        <v>0</v>
      </c>
      <c r="AZ8" s="77"/>
      <c r="BA8" s="78"/>
    </row>
    <row r="9" spans="1:53" s="11" customFormat="1" ht="15" customHeight="1" x14ac:dyDescent="0.3">
      <c r="A9" s="73" t="s">
        <v>4</v>
      </c>
      <c r="B9" s="70">
        <f t="shared" ref="B9:B37" si="15">D9+E9</f>
        <v>41705</v>
      </c>
      <c r="C9" s="84">
        <f t="shared" si="0"/>
        <v>1345.3225806451612</v>
      </c>
      <c r="D9" s="10">
        <f t="shared" ref="D9:D37" si="16">H9+L9+P9+T9+X9+AB9+AF9+AJ9+AN9+AR9+AV9+AZ9</f>
        <v>29084</v>
      </c>
      <c r="E9" s="13">
        <f t="shared" ref="E9:E37" si="17">I9+M9+Q9+U9+Y9+AC9+AG9+AK9+AO9+AS9+AW9+BA9</f>
        <v>12621</v>
      </c>
      <c r="F9" s="12">
        <f t="shared" ref="F9:F37" si="18">H9+I9</f>
        <v>41705</v>
      </c>
      <c r="G9" s="32">
        <f t="shared" si="1"/>
        <v>1345.3225806451612</v>
      </c>
      <c r="H9" s="38">
        <v>29084</v>
      </c>
      <c r="I9" s="39">
        <v>12621</v>
      </c>
      <c r="J9" s="12">
        <f t="shared" ref="J9:J37" si="19">L9+M9</f>
        <v>0</v>
      </c>
      <c r="K9" s="101">
        <f t="shared" si="2"/>
        <v>0</v>
      </c>
      <c r="L9" s="38"/>
      <c r="M9" s="39"/>
      <c r="N9" s="12">
        <f t="shared" ref="N9:N37" si="20">P9+Q9</f>
        <v>0</v>
      </c>
      <c r="O9" s="32">
        <f t="shared" si="3"/>
        <v>0</v>
      </c>
      <c r="P9" s="38"/>
      <c r="Q9" s="39"/>
      <c r="R9" s="12">
        <f t="shared" ref="R9:R37" si="21">T9+U9</f>
        <v>0</v>
      </c>
      <c r="S9" s="32">
        <f t="shared" si="4"/>
        <v>0</v>
      </c>
      <c r="T9" s="38"/>
      <c r="U9" s="39"/>
      <c r="V9" s="12">
        <f t="shared" ref="V9:V37" si="22">X9+Y9</f>
        <v>0</v>
      </c>
      <c r="W9" s="32">
        <f t="shared" ref="W9:W34" si="23">V9/31</f>
        <v>0</v>
      </c>
      <c r="X9" s="38"/>
      <c r="Y9" s="39"/>
      <c r="Z9" s="12">
        <f t="shared" ref="Z9:Z37" si="24">AB9+AC9</f>
        <v>0</v>
      </c>
      <c r="AA9" s="32">
        <f t="shared" si="5"/>
        <v>0</v>
      </c>
      <c r="AB9" s="38"/>
      <c r="AC9" s="39"/>
      <c r="AD9" s="12">
        <f t="shared" si="6"/>
        <v>0</v>
      </c>
      <c r="AE9" s="32">
        <f t="shared" si="7"/>
        <v>0</v>
      </c>
      <c r="AF9" s="38"/>
      <c r="AG9" s="39"/>
      <c r="AH9" s="12">
        <f t="shared" si="8"/>
        <v>0</v>
      </c>
      <c r="AI9" s="32">
        <f t="shared" si="9"/>
        <v>0</v>
      </c>
      <c r="AJ9" s="38"/>
      <c r="AK9" s="39"/>
      <c r="AL9" s="12">
        <f t="shared" si="10"/>
        <v>0</v>
      </c>
      <c r="AM9" s="32">
        <f t="shared" si="11"/>
        <v>0</v>
      </c>
      <c r="AN9" s="38"/>
      <c r="AO9" s="39"/>
      <c r="AP9" s="12">
        <f t="shared" si="12"/>
        <v>0</v>
      </c>
      <c r="AQ9" s="32">
        <f t="shared" ref="AQ9:AQ35" si="25">AP9/31</f>
        <v>0</v>
      </c>
      <c r="AR9" s="38"/>
      <c r="AS9" s="39"/>
      <c r="AT9" s="12">
        <f t="shared" si="13"/>
        <v>0</v>
      </c>
      <c r="AU9" s="32">
        <f t="shared" ref="AU9:AU35" si="26">AT9/30</f>
        <v>0</v>
      </c>
      <c r="AV9" s="38"/>
      <c r="AW9" s="39"/>
      <c r="AX9" s="74">
        <f t="shared" si="14"/>
        <v>0</v>
      </c>
      <c r="AY9" s="72">
        <f t="shared" ref="AY9:AY35" si="27">AX9/31</f>
        <v>0</v>
      </c>
      <c r="AZ9" s="77"/>
      <c r="BA9" s="78"/>
    </row>
    <row r="10" spans="1:53" s="11" customFormat="1" ht="15" customHeight="1" x14ac:dyDescent="0.3">
      <c r="A10" s="73" t="s">
        <v>5</v>
      </c>
      <c r="B10" s="70">
        <f t="shared" si="15"/>
        <v>127607</v>
      </c>
      <c r="C10" s="84">
        <f t="shared" si="0"/>
        <v>4116.3548387096771</v>
      </c>
      <c r="D10" s="10">
        <f t="shared" si="16"/>
        <v>89641</v>
      </c>
      <c r="E10" s="13">
        <f t="shared" si="17"/>
        <v>37966</v>
      </c>
      <c r="F10" s="12">
        <f t="shared" si="18"/>
        <v>127607</v>
      </c>
      <c r="G10" s="32">
        <f t="shared" si="1"/>
        <v>4116.3548387096771</v>
      </c>
      <c r="H10" s="38">
        <v>89641</v>
      </c>
      <c r="I10" s="39">
        <v>37966</v>
      </c>
      <c r="J10" s="12">
        <f t="shared" si="19"/>
        <v>0</v>
      </c>
      <c r="K10" s="101">
        <f t="shared" si="2"/>
        <v>0</v>
      </c>
      <c r="L10" s="38"/>
      <c r="M10" s="39"/>
      <c r="N10" s="12">
        <f t="shared" si="20"/>
        <v>0</v>
      </c>
      <c r="O10" s="32">
        <f t="shared" si="3"/>
        <v>0</v>
      </c>
      <c r="P10" s="38"/>
      <c r="Q10" s="39"/>
      <c r="R10" s="12">
        <f t="shared" si="21"/>
        <v>0</v>
      </c>
      <c r="S10" s="32">
        <f t="shared" si="4"/>
        <v>0</v>
      </c>
      <c r="T10" s="38"/>
      <c r="U10" s="39"/>
      <c r="V10" s="12">
        <f t="shared" si="22"/>
        <v>0</v>
      </c>
      <c r="W10" s="32">
        <f t="shared" si="23"/>
        <v>0</v>
      </c>
      <c r="X10" s="38"/>
      <c r="Y10" s="39"/>
      <c r="Z10" s="12">
        <f t="shared" si="24"/>
        <v>0</v>
      </c>
      <c r="AA10" s="32">
        <f t="shared" si="5"/>
        <v>0</v>
      </c>
      <c r="AB10" s="38"/>
      <c r="AC10" s="39"/>
      <c r="AD10" s="12">
        <f t="shared" si="6"/>
        <v>0</v>
      </c>
      <c r="AE10" s="32">
        <f t="shared" si="7"/>
        <v>0</v>
      </c>
      <c r="AF10" s="38"/>
      <c r="AG10" s="39"/>
      <c r="AH10" s="12">
        <f t="shared" si="8"/>
        <v>0</v>
      </c>
      <c r="AI10" s="32">
        <f t="shared" si="9"/>
        <v>0</v>
      </c>
      <c r="AJ10" s="38"/>
      <c r="AK10" s="39"/>
      <c r="AL10" s="12">
        <f t="shared" si="10"/>
        <v>0</v>
      </c>
      <c r="AM10" s="32">
        <f t="shared" si="11"/>
        <v>0</v>
      </c>
      <c r="AN10" s="38"/>
      <c r="AO10" s="39"/>
      <c r="AP10" s="12">
        <f t="shared" si="12"/>
        <v>0</v>
      </c>
      <c r="AQ10" s="32">
        <f t="shared" si="25"/>
        <v>0</v>
      </c>
      <c r="AR10" s="38"/>
      <c r="AS10" s="39"/>
      <c r="AT10" s="12">
        <f t="shared" si="13"/>
        <v>0</v>
      </c>
      <c r="AU10" s="32">
        <f t="shared" si="26"/>
        <v>0</v>
      </c>
      <c r="AV10" s="38"/>
      <c r="AW10" s="39"/>
      <c r="AX10" s="74">
        <f t="shared" si="14"/>
        <v>0</v>
      </c>
      <c r="AY10" s="72">
        <f t="shared" si="27"/>
        <v>0</v>
      </c>
      <c r="AZ10" s="77"/>
      <c r="BA10" s="78"/>
    </row>
    <row r="11" spans="1:53" s="11" customFormat="1" ht="15" customHeight="1" x14ac:dyDescent="0.3">
      <c r="A11" s="73" t="s">
        <v>6</v>
      </c>
      <c r="B11" s="70">
        <f t="shared" si="15"/>
        <v>313207</v>
      </c>
      <c r="C11" s="84">
        <f t="shared" si="0"/>
        <v>10103.451612903225</v>
      </c>
      <c r="D11" s="10">
        <f t="shared" si="16"/>
        <v>197253</v>
      </c>
      <c r="E11" s="13">
        <f t="shared" si="17"/>
        <v>115954</v>
      </c>
      <c r="F11" s="12">
        <f t="shared" si="18"/>
        <v>313207</v>
      </c>
      <c r="G11" s="32">
        <f t="shared" si="1"/>
        <v>10103.451612903225</v>
      </c>
      <c r="H11" s="38">
        <v>197253</v>
      </c>
      <c r="I11" s="39">
        <v>115954</v>
      </c>
      <c r="J11" s="12">
        <f t="shared" si="19"/>
        <v>0</v>
      </c>
      <c r="K11" s="101">
        <f t="shared" si="2"/>
        <v>0</v>
      </c>
      <c r="L11" s="38"/>
      <c r="M11" s="39"/>
      <c r="N11" s="12">
        <f t="shared" si="20"/>
        <v>0</v>
      </c>
      <c r="O11" s="32">
        <f t="shared" si="3"/>
        <v>0</v>
      </c>
      <c r="P11" s="38"/>
      <c r="Q11" s="39"/>
      <c r="R11" s="12">
        <f t="shared" si="21"/>
        <v>0</v>
      </c>
      <c r="S11" s="32">
        <f t="shared" si="4"/>
        <v>0</v>
      </c>
      <c r="T11" s="38"/>
      <c r="U11" s="39"/>
      <c r="V11" s="12">
        <f t="shared" si="22"/>
        <v>0</v>
      </c>
      <c r="W11" s="32">
        <f t="shared" si="23"/>
        <v>0</v>
      </c>
      <c r="X11" s="38"/>
      <c r="Y11" s="39"/>
      <c r="Z11" s="12">
        <f t="shared" si="24"/>
        <v>0</v>
      </c>
      <c r="AA11" s="32">
        <f t="shared" si="5"/>
        <v>0</v>
      </c>
      <c r="AB11" s="38"/>
      <c r="AC11" s="39"/>
      <c r="AD11" s="12">
        <f t="shared" si="6"/>
        <v>0</v>
      </c>
      <c r="AE11" s="32">
        <f t="shared" si="7"/>
        <v>0</v>
      </c>
      <c r="AF11" s="38"/>
      <c r="AG11" s="39"/>
      <c r="AH11" s="12">
        <f t="shared" si="8"/>
        <v>0</v>
      </c>
      <c r="AI11" s="32">
        <f t="shared" si="9"/>
        <v>0</v>
      </c>
      <c r="AJ11" s="38"/>
      <c r="AK11" s="39"/>
      <c r="AL11" s="12">
        <f t="shared" si="10"/>
        <v>0</v>
      </c>
      <c r="AM11" s="32">
        <f t="shared" si="11"/>
        <v>0</v>
      </c>
      <c r="AN11" s="38"/>
      <c r="AO11" s="39"/>
      <c r="AP11" s="12">
        <f t="shared" si="12"/>
        <v>0</v>
      </c>
      <c r="AQ11" s="32">
        <f t="shared" si="25"/>
        <v>0</v>
      </c>
      <c r="AR11" s="38"/>
      <c r="AS11" s="39"/>
      <c r="AT11" s="12">
        <f t="shared" si="13"/>
        <v>0</v>
      </c>
      <c r="AU11" s="32">
        <f t="shared" si="26"/>
        <v>0</v>
      </c>
      <c r="AV11" s="38"/>
      <c r="AW11" s="39"/>
      <c r="AX11" s="74">
        <f t="shared" si="14"/>
        <v>0</v>
      </c>
      <c r="AY11" s="72">
        <f t="shared" si="27"/>
        <v>0</v>
      </c>
      <c r="AZ11" s="77"/>
      <c r="BA11" s="78"/>
    </row>
    <row r="12" spans="1:53" s="11" customFormat="1" ht="15" customHeight="1" x14ac:dyDescent="0.3">
      <c r="A12" s="73" t="s">
        <v>7</v>
      </c>
      <c r="B12" s="70">
        <f t="shared" si="15"/>
        <v>380351</v>
      </c>
      <c r="C12" s="84">
        <f t="shared" si="0"/>
        <v>12269.387096774193</v>
      </c>
      <c r="D12" s="10">
        <f t="shared" si="16"/>
        <v>247653</v>
      </c>
      <c r="E12" s="13">
        <f t="shared" si="17"/>
        <v>132698</v>
      </c>
      <c r="F12" s="12">
        <f t="shared" si="18"/>
        <v>380351</v>
      </c>
      <c r="G12" s="32">
        <f t="shared" si="1"/>
        <v>12269.387096774193</v>
      </c>
      <c r="H12" s="38">
        <v>247653</v>
      </c>
      <c r="I12" s="39">
        <v>132698</v>
      </c>
      <c r="J12" s="12">
        <f t="shared" si="19"/>
        <v>0</v>
      </c>
      <c r="K12" s="101">
        <f t="shared" si="2"/>
        <v>0</v>
      </c>
      <c r="L12" s="38"/>
      <c r="M12" s="39"/>
      <c r="N12" s="12">
        <f t="shared" si="20"/>
        <v>0</v>
      </c>
      <c r="O12" s="32">
        <f t="shared" si="3"/>
        <v>0</v>
      </c>
      <c r="P12" s="38"/>
      <c r="Q12" s="39"/>
      <c r="R12" s="12">
        <f t="shared" si="21"/>
        <v>0</v>
      </c>
      <c r="S12" s="32">
        <f t="shared" si="4"/>
        <v>0</v>
      </c>
      <c r="T12" s="38"/>
      <c r="U12" s="39"/>
      <c r="V12" s="12">
        <f t="shared" si="22"/>
        <v>0</v>
      </c>
      <c r="W12" s="32">
        <f t="shared" si="23"/>
        <v>0</v>
      </c>
      <c r="X12" s="38"/>
      <c r="Y12" s="39"/>
      <c r="Z12" s="12">
        <f t="shared" si="24"/>
        <v>0</v>
      </c>
      <c r="AA12" s="32">
        <f t="shared" si="5"/>
        <v>0</v>
      </c>
      <c r="AB12" s="38"/>
      <c r="AC12" s="39"/>
      <c r="AD12" s="12">
        <f t="shared" si="6"/>
        <v>0</v>
      </c>
      <c r="AE12" s="32">
        <f t="shared" si="7"/>
        <v>0</v>
      </c>
      <c r="AF12" s="38"/>
      <c r="AG12" s="39"/>
      <c r="AH12" s="12">
        <f t="shared" si="8"/>
        <v>0</v>
      </c>
      <c r="AI12" s="32">
        <f t="shared" si="9"/>
        <v>0</v>
      </c>
      <c r="AJ12" s="38"/>
      <c r="AK12" s="39"/>
      <c r="AL12" s="12">
        <f t="shared" si="10"/>
        <v>0</v>
      </c>
      <c r="AM12" s="32">
        <f t="shared" si="11"/>
        <v>0</v>
      </c>
      <c r="AN12" s="38"/>
      <c r="AO12" s="39"/>
      <c r="AP12" s="12">
        <f t="shared" si="12"/>
        <v>0</v>
      </c>
      <c r="AQ12" s="32">
        <f t="shared" si="25"/>
        <v>0</v>
      </c>
      <c r="AR12" s="38"/>
      <c r="AS12" s="39"/>
      <c r="AT12" s="12">
        <f t="shared" si="13"/>
        <v>0</v>
      </c>
      <c r="AU12" s="32">
        <f t="shared" si="26"/>
        <v>0</v>
      </c>
      <c r="AV12" s="38"/>
      <c r="AW12" s="39"/>
      <c r="AX12" s="74">
        <f t="shared" si="14"/>
        <v>0</v>
      </c>
      <c r="AY12" s="72">
        <f t="shared" si="27"/>
        <v>0</v>
      </c>
      <c r="AZ12" s="77"/>
      <c r="BA12" s="78"/>
    </row>
    <row r="13" spans="1:53" s="11" customFormat="1" ht="15" customHeight="1" x14ac:dyDescent="0.3">
      <c r="A13" s="73" t="s">
        <v>8</v>
      </c>
      <c r="B13" s="70">
        <f t="shared" si="15"/>
        <v>207763</v>
      </c>
      <c r="C13" s="84">
        <f t="shared" si="0"/>
        <v>6702.0322580645161</v>
      </c>
      <c r="D13" s="10">
        <f t="shared" si="16"/>
        <v>137941</v>
      </c>
      <c r="E13" s="13">
        <f t="shared" si="17"/>
        <v>69822</v>
      </c>
      <c r="F13" s="12">
        <f t="shared" si="18"/>
        <v>207763</v>
      </c>
      <c r="G13" s="32">
        <f t="shared" si="1"/>
        <v>6702.0322580645161</v>
      </c>
      <c r="H13" s="38">
        <v>137941</v>
      </c>
      <c r="I13" s="39">
        <v>69822</v>
      </c>
      <c r="J13" s="12">
        <f t="shared" si="19"/>
        <v>0</v>
      </c>
      <c r="K13" s="101">
        <f t="shared" si="2"/>
        <v>0</v>
      </c>
      <c r="L13" s="38"/>
      <c r="M13" s="39"/>
      <c r="N13" s="12">
        <f t="shared" si="20"/>
        <v>0</v>
      </c>
      <c r="O13" s="32">
        <f t="shared" si="3"/>
        <v>0</v>
      </c>
      <c r="P13" s="38"/>
      <c r="Q13" s="39"/>
      <c r="R13" s="12">
        <f t="shared" si="21"/>
        <v>0</v>
      </c>
      <c r="S13" s="32">
        <f t="shared" si="4"/>
        <v>0</v>
      </c>
      <c r="T13" s="38"/>
      <c r="U13" s="39"/>
      <c r="V13" s="12">
        <f t="shared" si="22"/>
        <v>0</v>
      </c>
      <c r="W13" s="32">
        <f t="shared" si="23"/>
        <v>0</v>
      </c>
      <c r="X13" s="38"/>
      <c r="Y13" s="39"/>
      <c r="Z13" s="12">
        <f t="shared" si="24"/>
        <v>0</v>
      </c>
      <c r="AA13" s="32">
        <f t="shared" si="5"/>
        <v>0</v>
      </c>
      <c r="AB13" s="38"/>
      <c r="AC13" s="39"/>
      <c r="AD13" s="12">
        <f t="shared" si="6"/>
        <v>0</v>
      </c>
      <c r="AE13" s="32">
        <f t="shared" si="7"/>
        <v>0</v>
      </c>
      <c r="AF13" s="38"/>
      <c r="AG13" s="39"/>
      <c r="AH13" s="12">
        <f t="shared" si="8"/>
        <v>0</v>
      </c>
      <c r="AI13" s="32">
        <f t="shared" si="9"/>
        <v>0</v>
      </c>
      <c r="AJ13" s="38"/>
      <c r="AK13" s="39"/>
      <c r="AL13" s="12">
        <f t="shared" si="10"/>
        <v>0</v>
      </c>
      <c r="AM13" s="32">
        <f t="shared" si="11"/>
        <v>0</v>
      </c>
      <c r="AN13" s="38"/>
      <c r="AO13" s="39"/>
      <c r="AP13" s="12">
        <f t="shared" si="12"/>
        <v>0</v>
      </c>
      <c r="AQ13" s="32">
        <f t="shared" si="25"/>
        <v>0</v>
      </c>
      <c r="AR13" s="38"/>
      <c r="AS13" s="39"/>
      <c r="AT13" s="12">
        <f t="shared" si="13"/>
        <v>0</v>
      </c>
      <c r="AU13" s="32">
        <f t="shared" si="26"/>
        <v>0</v>
      </c>
      <c r="AV13" s="38"/>
      <c r="AW13" s="39"/>
      <c r="AX13" s="74">
        <f t="shared" si="14"/>
        <v>0</v>
      </c>
      <c r="AY13" s="72">
        <f t="shared" si="27"/>
        <v>0</v>
      </c>
      <c r="AZ13" s="77"/>
      <c r="BA13" s="78"/>
    </row>
    <row r="14" spans="1:53" s="11" customFormat="1" ht="15" customHeight="1" x14ac:dyDescent="0.3">
      <c r="A14" s="73" t="s">
        <v>9</v>
      </c>
      <c r="B14" s="70">
        <f t="shared" si="15"/>
        <v>524907</v>
      </c>
      <c r="C14" s="84">
        <f t="shared" si="0"/>
        <v>16932.483870967742</v>
      </c>
      <c r="D14" s="10">
        <f t="shared" si="16"/>
        <v>343396</v>
      </c>
      <c r="E14" s="13">
        <f t="shared" si="17"/>
        <v>181511</v>
      </c>
      <c r="F14" s="12">
        <f t="shared" si="18"/>
        <v>524907</v>
      </c>
      <c r="G14" s="32">
        <f t="shared" si="1"/>
        <v>16932.483870967742</v>
      </c>
      <c r="H14" s="38">
        <v>343396</v>
      </c>
      <c r="I14" s="39">
        <v>181511</v>
      </c>
      <c r="J14" s="12">
        <f t="shared" si="19"/>
        <v>0</v>
      </c>
      <c r="K14" s="101">
        <f t="shared" si="2"/>
        <v>0</v>
      </c>
      <c r="L14" s="38"/>
      <c r="M14" s="39"/>
      <c r="N14" s="12">
        <f t="shared" si="20"/>
        <v>0</v>
      </c>
      <c r="O14" s="32">
        <f t="shared" si="3"/>
        <v>0</v>
      </c>
      <c r="P14" s="38"/>
      <c r="Q14" s="39"/>
      <c r="R14" s="12">
        <f t="shared" si="21"/>
        <v>0</v>
      </c>
      <c r="S14" s="32">
        <f t="shared" si="4"/>
        <v>0</v>
      </c>
      <c r="T14" s="38"/>
      <c r="U14" s="39"/>
      <c r="V14" s="12">
        <f t="shared" si="22"/>
        <v>0</v>
      </c>
      <c r="W14" s="32">
        <f t="shared" si="23"/>
        <v>0</v>
      </c>
      <c r="X14" s="38"/>
      <c r="Y14" s="39"/>
      <c r="Z14" s="12">
        <f t="shared" si="24"/>
        <v>0</v>
      </c>
      <c r="AA14" s="32">
        <f t="shared" si="5"/>
        <v>0</v>
      </c>
      <c r="AB14" s="38"/>
      <c r="AC14" s="39"/>
      <c r="AD14" s="12">
        <f t="shared" si="6"/>
        <v>0</v>
      </c>
      <c r="AE14" s="32">
        <f t="shared" si="7"/>
        <v>0</v>
      </c>
      <c r="AF14" s="38"/>
      <c r="AG14" s="39"/>
      <c r="AH14" s="12">
        <f t="shared" si="8"/>
        <v>0</v>
      </c>
      <c r="AI14" s="32">
        <f t="shared" si="9"/>
        <v>0</v>
      </c>
      <c r="AJ14" s="38"/>
      <c r="AK14" s="39"/>
      <c r="AL14" s="12">
        <f t="shared" si="10"/>
        <v>0</v>
      </c>
      <c r="AM14" s="32">
        <f t="shared" si="11"/>
        <v>0</v>
      </c>
      <c r="AN14" s="38"/>
      <c r="AO14" s="39"/>
      <c r="AP14" s="12">
        <f t="shared" si="12"/>
        <v>0</v>
      </c>
      <c r="AQ14" s="32">
        <f t="shared" si="25"/>
        <v>0</v>
      </c>
      <c r="AR14" s="38"/>
      <c r="AS14" s="39"/>
      <c r="AT14" s="12">
        <f t="shared" si="13"/>
        <v>0</v>
      </c>
      <c r="AU14" s="32">
        <f t="shared" si="26"/>
        <v>0</v>
      </c>
      <c r="AV14" s="38"/>
      <c r="AW14" s="39"/>
      <c r="AX14" s="74">
        <f t="shared" si="14"/>
        <v>0</v>
      </c>
      <c r="AY14" s="72">
        <f t="shared" si="27"/>
        <v>0</v>
      </c>
      <c r="AZ14" s="77"/>
      <c r="BA14" s="78"/>
    </row>
    <row r="15" spans="1:53" s="11" customFormat="1" ht="15" customHeight="1" x14ac:dyDescent="0.3">
      <c r="A15" s="73" t="s">
        <v>10</v>
      </c>
      <c r="B15" s="70">
        <f t="shared" si="15"/>
        <v>310419</v>
      </c>
      <c r="C15" s="84">
        <f t="shared" si="0"/>
        <v>10013.516129032258</v>
      </c>
      <c r="D15" s="10">
        <f t="shared" si="16"/>
        <v>208500</v>
      </c>
      <c r="E15" s="13">
        <f t="shared" si="17"/>
        <v>101919</v>
      </c>
      <c r="F15" s="12">
        <f t="shared" si="18"/>
        <v>310419</v>
      </c>
      <c r="G15" s="32">
        <f t="shared" si="1"/>
        <v>10013.516129032258</v>
      </c>
      <c r="H15" s="38">
        <v>208500</v>
      </c>
      <c r="I15" s="39">
        <v>101919</v>
      </c>
      <c r="J15" s="12">
        <f t="shared" si="19"/>
        <v>0</v>
      </c>
      <c r="K15" s="101">
        <f t="shared" si="2"/>
        <v>0</v>
      </c>
      <c r="L15" s="38"/>
      <c r="M15" s="39"/>
      <c r="N15" s="12">
        <f t="shared" si="20"/>
        <v>0</v>
      </c>
      <c r="O15" s="32">
        <f t="shared" si="3"/>
        <v>0</v>
      </c>
      <c r="P15" s="38"/>
      <c r="Q15" s="39"/>
      <c r="R15" s="12">
        <f t="shared" si="21"/>
        <v>0</v>
      </c>
      <c r="S15" s="32">
        <f t="shared" si="4"/>
        <v>0</v>
      </c>
      <c r="T15" s="38"/>
      <c r="U15" s="39"/>
      <c r="V15" s="12">
        <f t="shared" si="22"/>
        <v>0</v>
      </c>
      <c r="W15" s="32">
        <f t="shared" si="23"/>
        <v>0</v>
      </c>
      <c r="X15" s="38"/>
      <c r="Y15" s="39"/>
      <c r="Z15" s="12">
        <f t="shared" si="24"/>
        <v>0</v>
      </c>
      <c r="AA15" s="32">
        <f t="shared" si="5"/>
        <v>0</v>
      </c>
      <c r="AB15" s="38"/>
      <c r="AC15" s="39"/>
      <c r="AD15" s="12">
        <f t="shared" si="6"/>
        <v>0</v>
      </c>
      <c r="AE15" s="32">
        <f t="shared" si="7"/>
        <v>0</v>
      </c>
      <c r="AF15" s="38"/>
      <c r="AG15" s="39"/>
      <c r="AH15" s="12">
        <f t="shared" si="8"/>
        <v>0</v>
      </c>
      <c r="AI15" s="32">
        <f t="shared" si="9"/>
        <v>0</v>
      </c>
      <c r="AJ15" s="38"/>
      <c r="AK15" s="39"/>
      <c r="AL15" s="12">
        <f t="shared" si="10"/>
        <v>0</v>
      </c>
      <c r="AM15" s="32">
        <f t="shared" si="11"/>
        <v>0</v>
      </c>
      <c r="AN15" s="38"/>
      <c r="AO15" s="39"/>
      <c r="AP15" s="12">
        <f t="shared" si="12"/>
        <v>0</v>
      </c>
      <c r="AQ15" s="32">
        <f t="shared" si="25"/>
        <v>0</v>
      </c>
      <c r="AR15" s="38"/>
      <c r="AS15" s="39"/>
      <c r="AT15" s="12">
        <f t="shared" si="13"/>
        <v>0</v>
      </c>
      <c r="AU15" s="32">
        <f t="shared" si="26"/>
        <v>0</v>
      </c>
      <c r="AV15" s="38"/>
      <c r="AW15" s="39"/>
      <c r="AX15" s="74">
        <f t="shared" si="14"/>
        <v>0</v>
      </c>
      <c r="AY15" s="72">
        <f t="shared" si="27"/>
        <v>0</v>
      </c>
      <c r="AZ15" s="77"/>
      <c r="BA15" s="78"/>
    </row>
    <row r="16" spans="1:53" s="11" customFormat="1" ht="15" customHeight="1" x14ac:dyDescent="0.3">
      <c r="A16" s="73" t="s">
        <v>11</v>
      </c>
      <c r="B16" s="70">
        <f t="shared" si="15"/>
        <v>239358</v>
      </c>
      <c r="C16" s="84">
        <f t="shared" si="0"/>
        <v>7721.2258064516127</v>
      </c>
      <c r="D16" s="10">
        <f t="shared" si="16"/>
        <v>163887</v>
      </c>
      <c r="E16" s="13">
        <f t="shared" si="17"/>
        <v>75471</v>
      </c>
      <c r="F16" s="12">
        <f t="shared" si="18"/>
        <v>239358</v>
      </c>
      <c r="G16" s="32">
        <f t="shared" si="1"/>
        <v>7721.2258064516127</v>
      </c>
      <c r="H16" s="38">
        <v>163887</v>
      </c>
      <c r="I16" s="39">
        <v>75471</v>
      </c>
      <c r="J16" s="12">
        <f t="shared" si="19"/>
        <v>0</v>
      </c>
      <c r="K16" s="101">
        <f t="shared" si="2"/>
        <v>0</v>
      </c>
      <c r="L16" s="38"/>
      <c r="M16" s="39"/>
      <c r="N16" s="12">
        <f t="shared" si="20"/>
        <v>0</v>
      </c>
      <c r="O16" s="32">
        <f t="shared" si="3"/>
        <v>0</v>
      </c>
      <c r="P16" s="38"/>
      <c r="Q16" s="39"/>
      <c r="R16" s="12">
        <f t="shared" si="21"/>
        <v>0</v>
      </c>
      <c r="S16" s="32">
        <f t="shared" si="4"/>
        <v>0</v>
      </c>
      <c r="T16" s="38"/>
      <c r="U16" s="39"/>
      <c r="V16" s="12">
        <f t="shared" si="22"/>
        <v>0</v>
      </c>
      <c r="W16" s="32">
        <f t="shared" si="23"/>
        <v>0</v>
      </c>
      <c r="X16" s="38"/>
      <c r="Y16" s="39"/>
      <c r="Z16" s="12">
        <f t="shared" si="24"/>
        <v>0</v>
      </c>
      <c r="AA16" s="32">
        <f t="shared" si="5"/>
        <v>0</v>
      </c>
      <c r="AB16" s="38"/>
      <c r="AC16" s="39"/>
      <c r="AD16" s="12">
        <f t="shared" si="6"/>
        <v>0</v>
      </c>
      <c r="AE16" s="32">
        <f t="shared" si="7"/>
        <v>0</v>
      </c>
      <c r="AF16" s="38"/>
      <c r="AG16" s="39"/>
      <c r="AH16" s="12">
        <f t="shared" si="8"/>
        <v>0</v>
      </c>
      <c r="AI16" s="32">
        <f t="shared" si="9"/>
        <v>0</v>
      </c>
      <c r="AJ16" s="38"/>
      <c r="AK16" s="39"/>
      <c r="AL16" s="12">
        <f t="shared" si="10"/>
        <v>0</v>
      </c>
      <c r="AM16" s="32">
        <f t="shared" si="11"/>
        <v>0</v>
      </c>
      <c r="AN16" s="38"/>
      <c r="AO16" s="39"/>
      <c r="AP16" s="12">
        <f t="shared" si="12"/>
        <v>0</v>
      </c>
      <c r="AQ16" s="32">
        <f t="shared" si="25"/>
        <v>0</v>
      </c>
      <c r="AR16" s="38"/>
      <c r="AS16" s="39"/>
      <c r="AT16" s="12">
        <f t="shared" si="13"/>
        <v>0</v>
      </c>
      <c r="AU16" s="32">
        <f t="shared" si="26"/>
        <v>0</v>
      </c>
      <c r="AV16" s="38"/>
      <c r="AW16" s="39"/>
      <c r="AX16" s="74">
        <f t="shared" si="14"/>
        <v>0</v>
      </c>
      <c r="AY16" s="72">
        <f t="shared" si="27"/>
        <v>0</v>
      </c>
      <c r="AZ16" s="77"/>
      <c r="BA16" s="78"/>
    </row>
    <row r="17" spans="1:53" s="11" customFormat="1" ht="15" customHeight="1" x14ac:dyDescent="0.3">
      <c r="A17" s="73" t="s">
        <v>12</v>
      </c>
      <c r="B17" s="70">
        <f t="shared" si="15"/>
        <v>462374</v>
      </c>
      <c r="C17" s="84">
        <f t="shared" si="0"/>
        <v>14915.290322580646</v>
      </c>
      <c r="D17" s="10">
        <f t="shared" si="16"/>
        <v>310058</v>
      </c>
      <c r="E17" s="13">
        <f t="shared" si="17"/>
        <v>152316</v>
      </c>
      <c r="F17" s="12">
        <f t="shared" si="18"/>
        <v>462374</v>
      </c>
      <c r="G17" s="32">
        <f t="shared" si="1"/>
        <v>14915.290322580646</v>
      </c>
      <c r="H17" s="38">
        <v>310058</v>
      </c>
      <c r="I17" s="39">
        <v>152316</v>
      </c>
      <c r="J17" s="12">
        <f t="shared" si="19"/>
        <v>0</v>
      </c>
      <c r="K17" s="101">
        <f t="shared" si="2"/>
        <v>0</v>
      </c>
      <c r="L17" s="38"/>
      <c r="M17" s="39"/>
      <c r="N17" s="12">
        <f t="shared" si="20"/>
        <v>0</v>
      </c>
      <c r="O17" s="32">
        <f t="shared" si="3"/>
        <v>0</v>
      </c>
      <c r="P17" s="38"/>
      <c r="Q17" s="39"/>
      <c r="R17" s="12">
        <f t="shared" si="21"/>
        <v>0</v>
      </c>
      <c r="S17" s="32">
        <f t="shared" si="4"/>
        <v>0</v>
      </c>
      <c r="T17" s="38"/>
      <c r="U17" s="39"/>
      <c r="V17" s="12">
        <f t="shared" si="22"/>
        <v>0</v>
      </c>
      <c r="W17" s="32">
        <f t="shared" si="23"/>
        <v>0</v>
      </c>
      <c r="X17" s="38"/>
      <c r="Y17" s="39"/>
      <c r="Z17" s="12">
        <f t="shared" si="24"/>
        <v>0</v>
      </c>
      <c r="AA17" s="32">
        <f t="shared" si="5"/>
        <v>0</v>
      </c>
      <c r="AB17" s="38"/>
      <c r="AC17" s="39"/>
      <c r="AD17" s="12">
        <f t="shared" si="6"/>
        <v>0</v>
      </c>
      <c r="AE17" s="32">
        <f t="shared" si="7"/>
        <v>0</v>
      </c>
      <c r="AF17" s="38"/>
      <c r="AG17" s="39"/>
      <c r="AH17" s="12">
        <f t="shared" si="8"/>
        <v>0</v>
      </c>
      <c r="AI17" s="32">
        <f t="shared" si="9"/>
        <v>0</v>
      </c>
      <c r="AJ17" s="38"/>
      <c r="AK17" s="39"/>
      <c r="AL17" s="12">
        <f t="shared" si="10"/>
        <v>0</v>
      </c>
      <c r="AM17" s="32">
        <f t="shared" si="11"/>
        <v>0</v>
      </c>
      <c r="AN17" s="38"/>
      <c r="AO17" s="39"/>
      <c r="AP17" s="12">
        <f t="shared" si="12"/>
        <v>0</v>
      </c>
      <c r="AQ17" s="32">
        <f t="shared" si="25"/>
        <v>0</v>
      </c>
      <c r="AR17" s="38"/>
      <c r="AS17" s="39"/>
      <c r="AT17" s="12">
        <f t="shared" si="13"/>
        <v>0</v>
      </c>
      <c r="AU17" s="32">
        <f t="shared" si="26"/>
        <v>0</v>
      </c>
      <c r="AV17" s="38"/>
      <c r="AW17" s="39"/>
      <c r="AX17" s="74">
        <f t="shared" si="14"/>
        <v>0</v>
      </c>
      <c r="AY17" s="72">
        <f t="shared" si="27"/>
        <v>0</v>
      </c>
      <c r="AZ17" s="77"/>
      <c r="BA17" s="78"/>
    </row>
    <row r="18" spans="1:53" s="11" customFormat="1" ht="15" customHeight="1" x14ac:dyDescent="0.3">
      <c r="A18" s="73" t="s">
        <v>13</v>
      </c>
      <c r="B18" s="70">
        <f t="shared" si="15"/>
        <v>234602</v>
      </c>
      <c r="C18" s="84">
        <f t="shared" si="0"/>
        <v>7567.8064516129034</v>
      </c>
      <c r="D18" s="10">
        <f t="shared" si="16"/>
        <v>176738</v>
      </c>
      <c r="E18" s="13">
        <f t="shared" si="17"/>
        <v>57864</v>
      </c>
      <c r="F18" s="12">
        <f t="shared" si="18"/>
        <v>234602</v>
      </c>
      <c r="G18" s="32">
        <f t="shared" si="1"/>
        <v>7567.8064516129034</v>
      </c>
      <c r="H18" s="38">
        <v>176738</v>
      </c>
      <c r="I18" s="39">
        <v>57864</v>
      </c>
      <c r="J18" s="12">
        <f t="shared" si="19"/>
        <v>0</v>
      </c>
      <c r="K18" s="101">
        <f t="shared" si="2"/>
        <v>0</v>
      </c>
      <c r="L18" s="38"/>
      <c r="M18" s="39"/>
      <c r="N18" s="12">
        <f t="shared" si="20"/>
        <v>0</v>
      </c>
      <c r="O18" s="32">
        <f t="shared" si="3"/>
        <v>0</v>
      </c>
      <c r="P18" s="38"/>
      <c r="Q18" s="39"/>
      <c r="R18" s="12">
        <f t="shared" si="21"/>
        <v>0</v>
      </c>
      <c r="S18" s="32">
        <f t="shared" si="4"/>
        <v>0</v>
      </c>
      <c r="T18" s="38"/>
      <c r="U18" s="39"/>
      <c r="V18" s="12">
        <f t="shared" si="22"/>
        <v>0</v>
      </c>
      <c r="W18" s="32">
        <f t="shared" si="23"/>
        <v>0</v>
      </c>
      <c r="X18" s="38"/>
      <c r="Y18" s="39"/>
      <c r="Z18" s="12">
        <f t="shared" si="24"/>
        <v>0</v>
      </c>
      <c r="AA18" s="32">
        <f t="shared" si="5"/>
        <v>0</v>
      </c>
      <c r="AB18" s="38"/>
      <c r="AC18" s="39"/>
      <c r="AD18" s="12">
        <f t="shared" si="6"/>
        <v>0</v>
      </c>
      <c r="AE18" s="32">
        <f t="shared" si="7"/>
        <v>0</v>
      </c>
      <c r="AF18" s="38"/>
      <c r="AG18" s="39"/>
      <c r="AH18" s="12">
        <f t="shared" si="8"/>
        <v>0</v>
      </c>
      <c r="AI18" s="32">
        <f t="shared" si="9"/>
        <v>0</v>
      </c>
      <c r="AJ18" s="38"/>
      <c r="AK18" s="39"/>
      <c r="AL18" s="12">
        <f t="shared" si="10"/>
        <v>0</v>
      </c>
      <c r="AM18" s="32">
        <f t="shared" si="11"/>
        <v>0</v>
      </c>
      <c r="AN18" s="38"/>
      <c r="AO18" s="39"/>
      <c r="AP18" s="12">
        <f t="shared" si="12"/>
        <v>0</v>
      </c>
      <c r="AQ18" s="32">
        <f t="shared" si="25"/>
        <v>0</v>
      </c>
      <c r="AR18" s="38"/>
      <c r="AS18" s="39"/>
      <c r="AT18" s="12">
        <f t="shared" si="13"/>
        <v>0</v>
      </c>
      <c r="AU18" s="32">
        <f t="shared" si="26"/>
        <v>0</v>
      </c>
      <c r="AV18" s="38"/>
      <c r="AW18" s="39"/>
      <c r="AX18" s="74">
        <f t="shared" si="14"/>
        <v>0</v>
      </c>
      <c r="AY18" s="72">
        <f t="shared" si="27"/>
        <v>0</v>
      </c>
      <c r="AZ18" s="77"/>
      <c r="BA18" s="78"/>
    </row>
    <row r="19" spans="1:53" s="11" customFormat="1" ht="15" customHeight="1" x14ac:dyDescent="0.3">
      <c r="A19" s="73" t="s">
        <v>14</v>
      </c>
      <c r="B19" s="70">
        <f t="shared" si="15"/>
        <v>126554</v>
      </c>
      <c r="C19" s="84">
        <f t="shared" si="0"/>
        <v>4082.3870967741937</v>
      </c>
      <c r="D19" s="10">
        <f t="shared" si="16"/>
        <v>92327</v>
      </c>
      <c r="E19" s="13">
        <f t="shared" si="17"/>
        <v>34227</v>
      </c>
      <c r="F19" s="12">
        <f t="shared" si="18"/>
        <v>126554</v>
      </c>
      <c r="G19" s="32">
        <f t="shared" si="1"/>
        <v>4082.3870967741937</v>
      </c>
      <c r="H19" s="38">
        <v>92327</v>
      </c>
      <c r="I19" s="39">
        <v>34227</v>
      </c>
      <c r="J19" s="12">
        <f t="shared" si="19"/>
        <v>0</v>
      </c>
      <c r="K19" s="101">
        <f t="shared" si="2"/>
        <v>0</v>
      </c>
      <c r="L19" s="38"/>
      <c r="M19" s="39"/>
      <c r="N19" s="12">
        <f t="shared" si="20"/>
        <v>0</v>
      </c>
      <c r="O19" s="32">
        <f t="shared" si="3"/>
        <v>0</v>
      </c>
      <c r="P19" s="38"/>
      <c r="Q19" s="39"/>
      <c r="R19" s="12">
        <f t="shared" si="21"/>
        <v>0</v>
      </c>
      <c r="S19" s="32">
        <f t="shared" si="4"/>
        <v>0</v>
      </c>
      <c r="T19" s="38"/>
      <c r="U19" s="39"/>
      <c r="V19" s="12">
        <f t="shared" si="22"/>
        <v>0</v>
      </c>
      <c r="W19" s="32">
        <f t="shared" si="23"/>
        <v>0</v>
      </c>
      <c r="X19" s="38"/>
      <c r="Y19" s="39"/>
      <c r="Z19" s="12">
        <f t="shared" si="24"/>
        <v>0</v>
      </c>
      <c r="AA19" s="32">
        <f t="shared" si="5"/>
        <v>0</v>
      </c>
      <c r="AB19" s="38"/>
      <c r="AC19" s="39"/>
      <c r="AD19" s="12">
        <f t="shared" si="6"/>
        <v>0</v>
      </c>
      <c r="AE19" s="32">
        <f t="shared" si="7"/>
        <v>0</v>
      </c>
      <c r="AF19" s="38"/>
      <c r="AG19" s="39"/>
      <c r="AH19" s="12">
        <f t="shared" si="8"/>
        <v>0</v>
      </c>
      <c r="AI19" s="32">
        <f t="shared" si="9"/>
        <v>0</v>
      </c>
      <c r="AJ19" s="38"/>
      <c r="AK19" s="39"/>
      <c r="AL19" s="12">
        <f t="shared" si="10"/>
        <v>0</v>
      </c>
      <c r="AM19" s="32">
        <f t="shared" si="11"/>
        <v>0</v>
      </c>
      <c r="AN19" s="38"/>
      <c r="AO19" s="39"/>
      <c r="AP19" s="12">
        <f t="shared" si="12"/>
        <v>0</v>
      </c>
      <c r="AQ19" s="32">
        <f t="shared" si="25"/>
        <v>0</v>
      </c>
      <c r="AR19" s="38"/>
      <c r="AS19" s="39"/>
      <c r="AT19" s="12">
        <f t="shared" si="13"/>
        <v>0</v>
      </c>
      <c r="AU19" s="32">
        <f t="shared" si="26"/>
        <v>0</v>
      </c>
      <c r="AV19" s="38"/>
      <c r="AW19" s="39"/>
      <c r="AX19" s="74">
        <f t="shared" si="14"/>
        <v>0</v>
      </c>
      <c r="AY19" s="72">
        <f t="shared" si="27"/>
        <v>0</v>
      </c>
      <c r="AZ19" s="77"/>
      <c r="BA19" s="78"/>
    </row>
    <row r="20" spans="1:53" s="11" customFormat="1" ht="15" customHeight="1" x14ac:dyDescent="0.3">
      <c r="A20" s="73" t="s">
        <v>15</v>
      </c>
      <c r="B20" s="70">
        <f t="shared" si="15"/>
        <v>89868</v>
      </c>
      <c r="C20" s="84">
        <f t="shared" si="0"/>
        <v>2898.9677419354839</v>
      </c>
      <c r="D20" s="10">
        <f t="shared" si="16"/>
        <v>65575</v>
      </c>
      <c r="E20" s="13">
        <f t="shared" si="17"/>
        <v>24293</v>
      </c>
      <c r="F20" s="12">
        <f t="shared" si="18"/>
        <v>89868</v>
      </c>
      <c r="G20" s="32">
        <f t="shared" si="1"/>
        <v>2898.9677419354839</v>
      </c>
      <c r="H20" s="38">
        <v>65575</v>
      </c>
      <c r="I20" s="39">
        <v>24293</v>
      </c>
      <c r="J20" s="12">
        <f t="shared" si="19"/>
        <v>0</v>
      </c>
      <c r="K20" s="101">
        <f t="shared" si="2"/>
        <v>0</v>
      </c>
      <c r="L20" s="38"/>
      <c r="M20" s="39"/>
      <c r="N20" s="12">
        <f t="shared" si="20"/>
        <v>0</v>
      </c>
      <c r="O20" s="32">
        <f t="shared" si="3"/>
        <v>0</v>
      </c>
      <c r="P20" s="38"/>
      <c r="Q20" s="39"/>
      <c r="R20" s="12">
        <f t="shared" si="21"/>
        <v>0</v>
      </c>
      <c r="S20" s="32">
        <f t="shared" si="4"/>
        <v>0</v>
      </c>
      <c r="T20" s="38"/>
      <c r="U20" s="39"/>
      <c r="V20" s="12">
        <f t="shared" si="22"/>
        <v>0</v>
      </c>
      <c r="W20" s="32">
        <f t="shared" si="23"/>
        <v>0</v>
      </c>
      <c r="X20" s="38"/>
      <c r="Y20" s="39"/>
      <c r="Z20" s="12">
        <f t="shared" si="24"/>
        <v>0</v>
      </c>
      <c r="AA20" s="32">
        <f t="shared" si="5"/>
        <v>0</v>
      </c>
      <c r="AB20" s="38"/>
      <c r="AC20" s="39"/>
      <c r="AD20" s="12">
        <f t="shared" si="6"/>
        <v>0</v>
      </c>
      <c r="AE20" s="32">
        <f t="shared" si="7"/>
        <v>0</v>
      </c>
      <c r="AF20" s="38"/>
      <c r="AG20" s="39"/>
      <c r="AH20" s="12">
        <f t="shared" si="8"/>
        <v>0</v>
      </c>
      <c r="AI20" s="32">
        <f t="shared" si="9"/>
        <v>0</v>
      </c>
      <c r="AJ20" s="38"/>
      <c r="AK20" s="39"/>
      <c r="AL20" s="12">
        <f t="shared" si="10"/>
        <v>0</v>
      </c>
      <c r="AM20" s="32">
        <f t="shared" si="11"/>
        <v>0</v>
      </c>
      <c r="AN20" s="38"/>
      <c r="AO20" s="39"/>
      <c r="AP20" s="12">
        <f t="shared" si="12"/>
        <v>0</v>
      </c>
      <c r="AQ20" s="32">
        <f t="shared" si="25"/>
        <v>0</v>
      </c>
      <c r="AR20" s="38"/>
      <c r="AS20" s="39"/>
      <c r="AT20" s="12">
        <f t="shared" si="13"/>
        <v>0</v>
      </c>
      <c r="AU20" s="32">
        <f t="shared" si="26"/>
        <v>0</v>
      </c>
      <c r="AV20" s="38"/>
      <c r="AW20" s="39"/>
      <c r="AX20" s="74">
        <f t="shared" si="14"/>
        <v>0</v>
      </c>
      <c r="AY20" s="72">
        <f t="shared" si="27"/>
        <v>0</v>
      </c>
      <c r="AZ20" s="77"/>
      <c r="BA20" s="78"/>
    </row>
    <row r="21" spans="1:53" s="11" customFormat="1" ht="15" customHeight="1" x14ac:dyDescent="0.3">
      <c r="A21" s="73" t="s">
        <v>16</v>
      </c>
      <c r="B21" s="70">
        <f t="shared" si="15"/>
        <v>367044</v>
      </c>
      <c r="C21" s="84">
        <f t="shared" si="0"/>
        <v>11840.129032258064</v>
      </c>
      <c r="D21" s="10">
        <f t="shared" si="16"/>
        <v>274991</v>
      </c>
      <c r="E21" s="13">
        <f t="shared" si="17"/>
        <v>92053</v>
      </c>
      <c r="F21" s="12">
        <f t="shared" si="18"/>
        <v>367044</v>
      </c>
      <c r="G21" s="32">
        <f t="shared" si="1"/>
        <v>11840.129032258064</v>
      </c>
      <c r="H21" s="38">
        <v>274991</v>
      </c>
      <c r="I21" s="39">
        <v>92053</v>
      </c>
      <c r="J21" s="12">
        <f t="shared" si="19"/>
        <v>0</v>
      </c>
      <c r="K21" s="101">
        <f t="shared" si="2"/>
        <v>0</v>
      </c>
      <c r="L21" s="38"/>
      <c r="M21" s="39"/>
      <c r="N21" s="12">
        <f t="shared" si="20"/>
        <v>0</v>
      </c>
      <c r="O21" s="32">
        <f t="shared" si="3"/>
        <v>0</v>
      </c>
      <c r="P21" s="38"/>
      <c r="Q21" s="39"/>
      <c r="R21" s="12">
        <f t="shared" si="21"/>
        <v>0</v>
      </c>
      <c r="S21" s="32">
        <f t="shared" si="4"/>
        <v>0</v>
      </c>
      <c r="T21" s="38"/>
      <c r="U21" s="39"/>
      <c r="V21" s="12">
        <f t="shared" si="22"/>
        <v>0</v>
      </c>
      <c r="W21" s="32">
        <f t="shared" si="23"/>
        <v>0</v>
      </c>
      <c r="X21" s="38"/>
      <c r="Y21" s="39"/>
      <c r="Z21" s="12">
        <f t="shared" si="24"/>
        <v>0</v>
      </c>
      <c r="AA21" s="32">
        <f t="shared" si="5"/>
        <v>0</v>
      </c>
      <c r="AB21" s="38"/>
      <c r="AC21" s="39"/>
      <c r="AD21" s="12">
        <f t="shared" si="6"/>
        <v>0</v>
      </c>
      <c r="AE21" s="32">
        <f t="shared" si="7"/>
        <v>0</v>
      </c>
      <c r="AF21" s="38"/>
      <c r="AG21" s="39"/>
      <c r="AH21" s="12">
        <f t="shared" si="8"/>
        <v>0</v>
      </c>
      <c r="AI21" s="32">
        <f t="shared" si="9"/>
        <v>0</v>
      </c>
      <c r="AJ21" s="38"/>
      <c r="AK21" s="39"/>
      <c r="AL21" s="12">
        <f t="shared" si="10"/>
        <v>0</v>
      </c>
      <c r="AM21" s="32">
        <f t="shared" si="11"/>
        <v>0</v>
      </c>
      <c r="AN21" s="38"/>
      <c r="AO21" s="39"/>
      <c r="AP21" s="12">
        <f t="shared" si="12"/>
        <v>0</v>
      </c>
      <c r="AQ21" s="32">
        <f t="shared" si="25"/>
        <v>0</v>
      </c>
      <c r="AR21" s="38"/>
      <c r="AS21" s="39"/>
      <c r="AT21" s="12">
        <f t="shared" si="13"/>
        <v>0</v>
      </c>
      <c r="AU21" s="32">
        <f t="shared" si="26"/>
        <v>0</v>
      </c>
      <c r="AV21" s="38"/>
      <c r="AW21" s="39"/>
      <c r="AX21" s="74">
        <f t="shared" si="14"/>
        <v>0</v>
      </c>
      <c r="AY21" s="72">
        <f t="shared" si="27"/>
        <v>0</v>
      </c>
      <c r="AZ21" s="77"/>
      <c r="BA21" s="78"/>
    </row>
    <row r="22" spans="1:53" s="11" customFormat="1" ht="15" customHeight="1" x14ac:dyDescent="0.3">
      <c r="A22" s="73" t="s">
        <v>17</v>
      </c>
      <c r="B22" s="70">
        <f t="shared" si="15"/>
        <v>173387</v>
      </c>
      <c r="C22" s="84">
        <f t="shared" si="0"/>
        <v>5593.1290322580644</v>
      </c>
      <c r="D22" s="10">
        <f t="shared" si="16"/>
        <v>129159</v>
      </c>
      <c r="E22" s="13">
        <f t="shared" si="17"/>
        <v>44228</v>
      </c>
      <c r="F22" s="12">
        <f t="shared" si="18"/>
        <v>173387</v>
      </c>
      <c r="G22" s="32">
        <f t="shared" si="1"/>
        <v>5593.1290322580644</v>
      </c>
      <c r="H22" s="38">
        <v>129159</v>
      </c>
      <c r="I22" s="39">
        <v>44228</v>
      </c>
      <c r="J22" s="12">
        <f t="shared" si="19"/>
        <v>0</v>
      </c>
      <c r="K22" s="101">
        <f t="shared" si="2"/>
        <v>0</v>
      </c>
      <c r="L22" s="38"/>
      <c r="M22" s="39"/>
      <c r="N22" s="12">
        <f t="shared" si="20"/>
        <v>0</v>
      </c>
      <c r="O22" s="32">
        <f t="shared" si="3"/>
        <v>0</v>
      </c>
      <c r="P22" s="38"/>
      <c r="Q22" s="39"/>
      <c r="R22" s="12">
        <f t="shared" si="21"/>
        <v>0</v>
      </c>
      <c r="S22" s="32">
        <f t="shared" si="4"/>
        <v>0</v>
      </c>
      <c r="T22" s="38"/>
      <c r="U22" s="39"/>
      <c r="V22" s="12">
        <f t="shared" si="22"/>
        <v>0</v>
      </c>
      <c r="W22" s="32">
        <f t="shared" si="23"/>
        <v>0</v>
      </c>
      <c r="X22" s="38"/>
      <c r="Y22" s="39"/>
      <c r="Z22" s="12">
        <f t="shared" si="24"/>
        <v>0</v>
      </c>
      <c r="AA22" s="32">
        <f t="shared" si="5"/>
        <v>0</v>
      </c>
      <c r="AB22" s="38"/>
      <c r="AC22" s="39"/>
      <c r="AD22" s="12">
        <f t="shared" si="6"/>
        <v>0</v>
      </c>
      <c r="AE22" s="32">
        <f t="shared" si="7"/>
        <v>0</v>
      </c>
      <c r="AF22" s="38"/>
      <c r="AG22" s="39"/>
      <c r="AH22" s="12">
        <f t="shared" si="8"/>
        <v>0</v>
      </c>
      <c r="AI22" s="32">
        <f t="shared" si="9"/>
        <v>0</v>
      </c>
      <c r="AJ22" s="38"/>
      <c r="AK22" s="39"/>
      <c r="AL22" s="12">
        <f t="shared" si="10"/>
        <v>0</v>
      </c>
      <c r="AM22" s="32">
        <f t="shared" si="11"/>
        <v>0</v>
      </c>
      <c r="AN22" s="38"/>
      <c r="AO22" s="39"/>
      <c r="AP22" s="12">
        <f t="shared" si="12"/>
        <v>0</v>
      </c>
      <c r="AQ22" s="32">
        <f t="shared" si="25"/>
        <v>0</v>
      </c>
      <c r="AR22" s="38"/>
      <c r="AS22" s="39"/>
      <c r="AT22" s="12">
        <f t="shared" si="13"/>
        <v>0</v>
      </c>
      <c r="AU22" s="32">
        <f t="shared" si="26"/>
        <v>0</v>
      </c>
      <c r="AV22" s="38"/>
      <c r="AW22" s="39"/>
      <c r="AX22" s="74">
        <f t="shared" si="14"/>
        <v>0</v>
      </c>
      <c r="AY22" s="72">
        <f t="shared" si="27"/>
        <v>0</v>
      </c>
      <c r="AZ22" s="77"/>
      <c r="BA22" s="78"/>
    </row>
    <row r="23" spans="1:53" s="11" customFormat="1" ht="15" customHeight="1" x14ac:dyDescent="0.3">
      <c r="A23" s="73" t="s">
        <v>18</v>
      </c>
      <c r="B23" s="70">
        <f t="shared" si="15"/>
        <v>423086</v>
      </c>
      <c r="C23" s="84">
        <f t="shared" si="0"/>
        <v>13647.935483870968</v>
      </c>
      <c r="D23" s="10">
        <f t="shared" si="16"/>
        <v>281557</v>
      </c>
      <c r="E23" s="13">
        <f t="shared" si="17"/>
        <v>141529</v>
      </c>
      <c r="F23" s="12">
        <f t="shared" si="18"/>
        <v>423086</v>
      </c>
      <c r="G23" s="32">
        <f t="shared" si="1"/>
        <v>13647.935483870968</v>
      </c>
      <c r="H23" s="38">
        <v>281557</v>
      </c>
      <c r="I23" s="39">
        <v>141529</v>
      </c>
      <c r="J23" s="12">
        <f t="shared" si="19"/>
        <v>0</v>
      </c>
      <c r="K23" s="101">
        <f t="shared" si="2"/>
        <v>0</v>
      </c>
      <c r="L23" s="38"/>
      <c r="M23" s="39"/>
      <c r="N23" s="12">
        <f t="shared" si="20"/>
        <v>0</v>
      </c>
      <c r="O23" s="32">
        <f t="shared" si="3"/>
        <v>0</v>
      </c>
      <c r="P23" s="38"/>
      <c r="Q23" s="39"/>
      <c r="R23" s="12">
        <f t="shared" si="21"/>
        <v>0</v>
      </c>
      <c r="S23" s="32">
        <f t="shared" si="4"/>
        <v>0</v>
      </c>
      <c r="T23" s="38"/>
      <c r="U23" s="39"/>
      <c r="V23" s="12">
        <f t="shared" si="22"/>
        <v>0</v>
      </c>
      <c r="W23" s="32">
        <f t="shared" si="23"/>
        <v>0</v>
      </c>
      <c r="X23" s="38"/>
      <c r="Y23" s="39"/>
      <c r="Z23" s="12">
        <f t="shared" si="24"/>
        <v>0</v>
      </c>
      <c r="AA23" s="32">
        <f t="shared" si="5"/>
        <v>0</v>
      </c>
      <c r="AB23" s="38"/>
      <c r="AC23" s="39"/>
      <c r="AD23" s="12">
        <f t="shared" si="6"/>
        <v>0</v>
      </c>
      <c r="AE23" s="32">
        <f t="shared" si="7"/>
        <v>0</v>
      </c>
      <c r="AF23" s="38"/>
      <c r="AG23" s="39"/>
      <c r="AH23" s="12">
        <f t="shared" si="8"/>
        <v>0</v>
      </c>
      <c r="AI23" s="32">
        <f t="shared" si="9"/>
        <v>0</v>
      </c>
      <c r="AJ23" s="38"/>
      <c r="AK23" s="39"/>
      <c r="AL23" s="12">
        <f t="shared" si="10"/>
        <v>0</v>
      </c>
      <c r="AM23" s="32">
        <f t="shared" si="11"/>
        <v>0</v>
      </c>
      <c r="AN23" s="38"/>
      <c r="AO23" s="39"/>
      <c r="AP23" s="12">
        <f t="shared" si="12"/>
        <v>0</v>
      </c>
      <c r="AQ23" s="32">
        <f t="shared" si="25"/>
        <v>0</v>
      </c>
      <c r="AR23" s="38"/>
      <c r="AS23" s="39"/>
      <c r="AT23" s="12">
        <f t="shared" si="13"/>
        <v>0</v>
      </c>
      <c r="AU23" s="32">
        <f t="shared" si="26"/>
        <v>0</v>
      </c>
      <c r="AV23" s="38"/>
      <c r="AW23" s="39"/>
      <c r="AX23" s="74">
        <f t="shared" si="14"/>
        <v>0</v>
      </c>
      <c r="AY23" s="72">
        <f t="shared" si="27"/>
        <v>0</v>
      </c>
      <c r="AZ23" s="77"/>
      <c r="BA23" s="78"/>
    </row>
    <row r="24" spans="1:53" s="11" customFormat="1" ht="15" customHeight="1" x14ac:dyDescent="0.3">
      <c r="A24" s="73" t="s">
        <v>19</v>
      </c>
      <c r="B24" s="70">
        <f t="shared" si="15"/>
        <v>509893</v>
      </c>
      <c r="C24" s="84">
        <f t="shared" si="0"/>
        <v>16448.16129032258</v>
      </c>
      <c r="D24" s="10">
        <f t="shared" si="16"/>
        <v>355825</v>
      </c>
      <c r="E24" s="13">
        <f t="shared" si="17"/>
        <v>154068</v>
      </c>
      <c r="F24" s="12">
        <f t="shared" si="18"/>
        <v>509893</v>
      </c>
      <c r="G24" s="32">
        <f t="shared" si="1"/>
        <v>16448.16129032258</v>
      </c>
      <c r="H24" s="38">
        <v>355825</v>
      </c>
      <c r="I24" s="39">
        <v>154068</v>
      </c>
      <c r="J24" s="12">
        <f t="shared" si="19"/>
        <v>0</v>
      </c>
      <c r="K24" s="101">
        <f t="shared" si="2"/>
        <v>0</v>
      </c>
      <c r="L24" s="38"/>
      <c r="M24" s="39"/>
      <c r="N24" s="12">
        <f t="shared" si="20"/>
        <v>0</v>
      </c>
      <c r="O24" s="32">
        <f t="shared" si="3"/>
        <v>0</v>
      </c>
      <c r="P24" s="38"/>
      <c r="Q24" s="39"/>
      <c r="R24" s="12">
        <f t="shared" si="21"/>
        <v>0</v>
      </c>
      <c r="S24" s="32">
        <f t="shared" si="4"/>
        <v>0</v>
      </c>
      <c r="T24" s="38"/>
      <c r="U24" s="39"/>
      <c r="V24" s="12">
        <f t="shared" si="22"/>
        <v>0</v>
      </c>
      <c r="W24" s="32">
        <f t="shared" si="23"/>
        <v>0</v>
      </c>
      <c r="X24" s="38"/>
      <c r="Y24" s="39"/>
      <c r="Z24" s="12">
        <f t="shared" si="24"/>
        <v>0</v>
      </c>
      <c r="AA24" s="32">
        <f t="shared" si="5"/>
        <v>0</v>
      </c>
      <c r="AB24" s="38"/>
      <c r="AC24" s="39"/>
      <c r="AD24" s="12">
        <f t="shared" si="6"/>
        <v>0</v>
      </c>
      <c r="AE24" s="32">
        <f t="shared" si="7"/>
        <v>0</v>
      </c>
      <c r="AF24" s="38"/>
      <c r="AG24" s="39"/>
      <c r="AH24" s="12">
        <f t="shared" si="8"/>
        <v>0</v>
      </c>
      <c r="AI24" s="32">
        <f t="shared" si="9"/>
        <v>0</v>
      </c>
      <c r="AJ24" s="38"/>
      <c r="AK24" s="39"/>
      <c r="AL24" s="12">
        <f t="shared" si="10"/>
        <v>0</v>
      </c>
      <c r="AM24" s="32">
        <f t="shared" si="11"/>
        <v>0</v>
      </c>
      <c r="AN24" s="38"/>
      <c r="AO24" s="39"/>
      <c r="AP24" s="12">
        <f t="shared" si="12"/>
        <v>0</v>
      </c>
      <c r="AQ24" s="32">
        <f t="shared" si="25"/>
        <v>0</v>
      </c>
      <c r="AR24" s="38"/>
      <c r="AS24" s="39"/>
      <c r="AT24" s="12">
        <f t="shared" si="13"/>
        <v>0</v>
      </c>
      <c r="AU24" s="32">
        <f t="shared" si="26"/>
        <v>0</v>
      </c>
      <c r="AV24" s="38"/>
      <c r="AW24" s="39"/>
      <c r="AX24" s="74">
        <f t="shared" si="14"/>
        <v>0</v>
      </c>
      <c r="AY24" s="72">
        <f t="shared" si="27"/>
        <v>0</v>
      </c>
      <c r="AZ24" s="77"/>
      <c r="BA24" s="78"/>
    </row>
    <row r="25" spans="1:53" s="11" customFormat="1" ht="15" customHeight="1" x14ac:dyDescent="0.3">
      <c r="A25" s="73" t="s">
        <v>20</v>
      </c>
      <c r="B25" s="70">
        <f t="shared" si="15"/>
        <v>39083</v>
      </c>
      <c r="C25" s="84">
        <f t="shared" si="0"/>
        <v>1260.741935483871</v>
      </c>
      <c r="D25" s="10">
        <f t="shared" si="16"/>
        <v>28355</v>
      </c>
      <c r="E25" s="13">
        <f t="shared" si="17"/>
        <v>10728</v>
      </c>
      <c r="F25" s="12">
        <f t="shared" si="18"/>
        <v>39083</v>
      </c>
      <c r="G25" s="32">
        <f t="shared" si="1"/>
        <v>1260.741935483871</v>
      </c>
      <c r="H25" s="38">
        <v>28355</v>
      </c>
      <c r="I25" s="39">
        <v>10728</v>
      </c>
      <c r="J25" s="12">
        <f t="shared" si="19"/>
        <v>0</v>
      </c>
      <c r="K25" s="101">
        <f t="shared" si="2"/>
        <v>0</v>
      </c>
      <c r="L25" s="38"/>
      <c r="M25" s="39"/>
      <c r="N25" s="12">
        <f t="shared" si="20"/>
        <v>0</v>
      </c>
      <c r="O25" s="32">
        <f t="shared" si="3"/>
        <v>0</v>
      </c>
      <c r="P25" s="38"/>
      <c r="Q25" s="39"/>
      <c r="R25" s="12">
        <f t="shared" si="21"/>
        <v>0</v>
      </c>
      <c r="S25" s="32">
        <f t="shared" si="4"/>
        <v>0</v>
      </c>
      <c r="T25" s="38"/>
      <c r="U25" s="39"/>
      <c r="V25" s="12">
        <f t="shared" si="22"/>
        <v>0</v>
      </c>
      <c r="W25" s="32">
        <f t="shared" si="23"/>
        <v>0</v>
      </c>
      <c r="X25" s="38"/>
      <c r="Y25" s="39"/>
      <c r="Z25" s="12">
        <f t="shared" si="24"/>
        <v>0</v>
      </c>
      <c r="AA25" s="32">
        <f t="shared" si="5"/>
        <v>0</v>
      </c>
      <c r="AB25" s="38"/>
      <c r="AC25" s="39"/>
      <c r="AD25" s="12">
        <f t="shared" si="6"/>
        <v>0</v>
      </c>
      <c r="AE25" s="32">
        <f t="shared" si="7"/>
        <v>0</v>
      </c>
      <c r="AF25" s="38"/>
      <c r="AG25" s="39"/>
      <c r="AH25" s="12">
        <f t="shared" si="8"/>
        <v>0</v>
      </c>
      <c r="AI25" s="32">
        <f t="shared" si="9"/>
        <v>0</v>
      </c>
      <c r="AJ25" s="38"/>
      <c r="AK25" s="39"/>
      <c r="AL25" s="12">
        <f t="shared" si="10"/>
        <v>0</v>
      </c>
      <c r="AM25" s="32">
        <f t="shared" si="11"/>
        <v>0</v>
      </c>
      <c r="AN25" s="38"/>
      <c r="AO25" s="39"/>
      <c r="AP25" s="12">
        <f t="shared" si="12"/>
        <v>0</v>
      </c>
      <c r="AQ25" s="32">
        <f t="shared" si="25"/>
        <v>0</v>
      </c>
      <c r="AR25" s="38"/>
      <c r="AS25" s="39"/>
      <c r="AT25" s="12">
        <f t="shared" si="13"/>
        <v>0</v>
      </c>
      <c r="AU25" s="32">
        <f t="shared" si="26"/>
        <v>0</v>
      </c>
      <c r="AV25" s="38"/>
      <c r="AW25" s="39"/>
      <c r="AX25" s="74">
        <f t="shared" si="14"/>
        <v>0</v>
      </c>
      <c r="AY25" s="72">
        <f t="shared" si="27"/>
        <v>0</v>
      </c>
      <c r="AZ25" s="77"/>
      <c r="BA25" s="78"/>
    </row>
    <row r="26" spans="1:53" s="11" customFormat="1" ht="15" customHeight="1" x14ac:dyDescent="0.3">
      <c r="A26" s="73" t="s">
        <v>21</v>
      </c>
      <c r="B26" s="70">
        <f t="shared" si="15"/>
        <v>211908</v>
      </c>
      <c r="C26" s="84">
        <f t="shared" si="0"/>
        <v>6835.7419354838712</v>
      </c>
      <c r="D26" s="10">
        <f t="shared" si="16"/>
        <v>150701</v>
      </c>
      <c r="E26" s="13">
        <f t="shared" si="17"/>
        <v>61207</v>
      </c>
      <c r="F26" s="12">
        <f t="shared" si="18"/>
        <v>211908</v>
      </c>
      <c r="G26" s="32">
        <f t="shared" si="1"/>
        <v>6835.7419354838712</v>
      </c>
      <c r="H26" s="38">
        <v>150701</v>
      </c>
      <c r="I26" s="39">
        <v>61207</v>
      </c>
      <c r="J26" s="12">
        <f t="shared" si="19"/>
        <v>0</v>
      </c>
      <c r="K26" s="101">
        <f t="shared" si="2"/>
        <v>0</v>
      </c>
      <c r="L26" s="38"/>
      <c r="M26" s="39"/>
      <c r="N26" s="12">
        <f t="shared" si="20"/>
        <v>0</v>
      </c>
      <c r="O26" s="32">
        <f t="shared" si="3"/>
        <v>0</v>
      </c>
      <c r="P26" s="38"/>
      <c r="Q26" s="39"/>
      <c r="R26" s="12">
        <f t="shared" si="21"/>
        <v>0</v>
      </c>
      <c r="S26" s="32">
        <f t="shared" si="4"/>
        <v>0</v>
      </c>
      <c r="T26" s="38"/>
      <c r="U26" s="39"/>
      <c r="V26" s="12">
        <f t="shared" si="22"/>
        <v>0</v>
      </c>
      <c r="W26" s="32">
        <f t="shared" si="23"/>
        <v>0</v>
      </c>
      <c r="X26" s="38"/>
      <c r="Y26" s="39"/>
      <c r="Z26" s="12">
        <f t="shared" si="24"/>
        <v>0</v>
      </c>
      <c r="AA26" s="32">
        <f t="shared" si="5"/>
        <v>0</v>
      </c>
      <c r="AB26" s="38"/>
      <c r="AC26" s="39"/>
      <c r="AD26" s="12">
        <f t="shared" si="6"/>
        <v>0</v>
      </c>
      <c r="AE26" s="32">
        <f t="shared" si="7"/>
        <v>0</v>
      </c>
      <c r="AF26" s="38"/>
      <c r="AG26" s="39"/>
      <c r="AH26" s="12">
        <f t="shared" si="8"/>
        <v>0</v>
      </c>
      <c r="AI26" s="32">
        <f t="shared" si="9"/>
        <v>0</v>
      </c>
      <c r="AJ26" s="38"/>
      <c r="AK26" s="39"/>
      <c r="AL26" s="12">
        <f t="shared" si="10"/>
        <v>0</v>
      </c>
      <c r="AM26" s="32">
        <f t="shared" si="11"/>
        <v>0</v>
      </c>
      <c r="AN26" s="38"/>
      <c r="AO26" s="39"/>
      <c r="AP26" s="12">
        <f t="shared" si="12"/>
        <v>0</v>
      </c>
      <c r="AQ26" s="32">
        <f t="shared" si="25"/>
        <v>0</v>
      </c>
      <c r="AR26" s="38"/>
      <c r="AS26" s="39"/>
      <c r="AT26" s="12">
        <f t="shared" si="13"/>
        <v>0</v>
      </c>
      <c r="AU26" s="32">
        <f t="shared" si="26"/>
        <v>0</v>
      </c>
      <c r="AV26" s="38"/>
      <c r="AW26" s="39"/>
      <c r="AX26" s="74">
        <f t="shared" si="14"/>
        <v>0</v>
      </c>
      <c r="AY26" s="72">
        <f t="shared" si="27"/>
        <v>0</v>
      </c>
      <c r="AZ26" s="77"/>
      <c r="BA26" s="78"/>
    </row>
    <row r="27" spans="1:53" s="11" customFormat="1" ht="15" customHeight="1" x14ac:dyDescent="0.3">
      <c r="A27" s="73" t="s">
        <v>22</v>
      </c>
      <c r="B27" s="70">
        <f t="shared" si="15"/>
        <v>167762</v>
      </c>
      <c r="C27" s="84">
        <f t="shared" si="0"/>
        <v>5411.677419354839</v>
      </c>
      <c r="D27" s="10">
        <f t="shared" si="16"/>
        <v>121311</v>
      </c>
      <c r="E27" s="13">
        <f t="shared" si="17"/>
        <v>46451</v>
      </c>
      <c r="F27" s="12">
        <f t="shared" si="18"/>
        <v>167762</v>
      </c>
      <c r="G27" s="32">
        <f t="shared" si="1"/>
        <v>5411.677419354839</v>
      </c>
      <c r="H27" s="38">
        <v>121311</v>
      </c>
      <c r="I27" s="39">
        <v>46451</v>
      </c>
      <c r="J27" s="12">
        <f t="shared" si="19"/>
        <v>0</v>
      </c>
      <c r="K27" s="101">
        <f t="shared" si="2"/>
        <v>0</v>
      </c>
      <c r="L27" s="38"/>
      <c r="M27" s="39"/>
      <c r="N27" s="12">
        <f t="shared" si="20"/>
        <v>0</v>
      </c>
      <c r="O27" s="32">
        <f t="shared" si="3"/>
        <v>0</v>
      </c>
      <c r="P27" s="38"/>
      <c r="Q27" s="39"/>
      <c r="R27" s="12">
        <f t="shared" si="21"/>
        <v>0</v>
      </c>
      <c r="S27" s="32">
        <f t="shared" si="4"/>
        <v>0</v>
      </c>
      <c r="T27" s="38"/>
      <c r="U27" s="39"/>
      <c r="V27" s="12">
        <f t="shared" si="22"/>
        <v>0</v>
      </c>
      <c r="W27" s="32">
        <f t="shared" si="23"/>
        <v>0</v>
      </c>
      <c r="X27" s="38"/>
      <c r="Y27" s="39"/>
      <c r="Z27" s="12">
        <f t="shared" si="24"/>
        <v>0</v>
      </c>
      <c r="AA27" s="32">
        <f t="shared" si="5"/>
        <v>0</v>
      </c>
      <c r="AB27" s="38"/>
      <c r="AC27" s="39"/>
      <c r="AD27" s="12">
        <f t="shared" si="6"/>
        <v>0</v>
      </c>
      <c r="AE27" s="32">
        <f t="shared" si="7"/>
        <v>0</v>
      </c>
      <c r="AF27" s="38"/>
      <c r="AG27" s="39"/>
      <c r="AH27" s="12">
        <f t="shared" si="8"/>
        <v>0</v>
      </c>
      <c r="AI27" s="32">
        <f t="shared" si="9"/>
        <v>0</v>
      </c>
      <c r="AJ27" s="38"/>
      <c r="AK27" s="39"/>
      <c r="AL27" s="12">
        <f t="shared" si="10"/>
        <v>0</v>
      </c>
      <c r="AM27" s="32">
        <f t="shared" si="11"/>
        <v>0</v>
      </c>
      <c r="AN27" s="38"/>
      <c r="AO27" s="39"/>
      <c r="AP27" s="12">
        <f t="shared" si="12"/>
        <v>0</v>
      </c>
      <c r="AQ27" s="32">
        <f t="shared" si="25"/>
        <v>0</v>
      </c>
      <c r="AR27" s="38"/>
      <c r="AS27" s="39"/>
      <c r="AT27" s="12">
        <f t="shared" si="13"/>
        <v>0</v>
      </c>
      <c r="AU27" s="32">
        <f t="shared" si="26"/>
        <v>0</v>
      </c>
      <c r="AV27" s="38"/>
      <c r="AW27" s="39"/>
      <c r="AX27" s="74">
        <f t="shared" si="14"/>
        <v>0</v>
      </c>
      <c r="AY27" s="72">
        <f t="shared" si="27"/>
        <v>0</v>
      </c>
      <c r="AZ27" s="77"/>
      <c r="BA27" s="78"/>
    </row>
    <row r="28" spans="1:53" s="11" customFormat="1" ht="15" customHeight="1" x14ac:dyDescent="0.3">
      <c r="A28" s="73" t="s">
        <v>23</v>
      </c>
      <c r="B28" s="70">
        <f t="shared" si="15"/>
        <v>100113</v>
      </c>
      <c r="C28" s="84">
        <f t="shared" si="0"/>
        <v>3229.4516129032259</v>
      </c>
      <c r="D28" s="10">
        <f t="shared" si="16"/>
        <v>72535</v>
      </c>
      <c r="E28" s="13">
        <f t="shared" si="17"/>
        <v>27578</v>
      </c>
      <c r="F28" s="12">
        <f t="shared" si="18"/>
        <v>100113</v>
      </c>
      <c r="G28" s="32">
        <f t="shared" si="1"/>
        <v>3229.4516129032259</v>
      </c>
      <c r="H28" s="38">
        <v>72535</v>
      </c>
      <c r="I28" s="39">
        <v>27578</v>
      </c>
      <c r="J28" s="12">
        <f t="shared" si="19"/>
        <v>0</v>
      </c>
      <c r="K28" s="101">
        <f t="shared" si="2"/>
        <v>0</v>
      </c>
      <c r="L28" s="38"/>
      <c r="M28" s="39"/>
      <c r="N28" s="12">
        <f t="shared" si="20"/>
        <v>0</v>
      </c>
      <c r="O28" s="32">
        <f t="shared" si="3"/>
        <v>0</v>
      </c>
      <c r="P28" s="38"/>
      <c r="Q28" s="39"/>
      <c r="R28" s="12">
        <f t="shared" si="21"/>
        <v>0</v>
      </c>
      <c r="S28" s="32">
        <f t="shared" si="4"/>
        <v>0</v>
      </c>
      <c r="T28" s="38"/>
      <c r="U28" s="39"/>
      <c r="V28" s="12">
        <f t="shared" si="22"/>
        <v>0</v>
      </c>
      <c r="W28" s="32">
        <f t="shared" si="23"/>
        <v>0</v>
      </c>
      <c r="X28" s="38"/>
      <c r="Y28" s="39"/>
      <c r="Z28" s="12">
        <f t="shared" si="24"/>
        <v>0</v>
      </c>
      <c r="AA28" s="32">
        <f t="shared" si="5"/>
        <v>0</v>
      </c>
      <c r="AB28" s="38"/>
      <c r="AC28" s="39"/>
      <c r="AD28" s="12">
        <f t="shared" si="6"/>
        <v>0</v>
      </c>
      <c r="AE28" s="32">
        <f t="shared" si="7"/>
        <v>0</v>
      </c>
      <c r="AF28" s="38"/>
      <c r="AG28" s="39"/>
      <c r="AH28" s="12">
        <f t="shared" si="8"/>
        <v>0</v>
      </c>
      <c r="AI28" s="32">
        <f t="shared" si="9"/>
        <v>0</v>
      </c>
      <c r="AJ28" s="38"/>
      <c r="AK28" s="39"/>
      <c r="AL28" s="12">
        <f t="shared" si="10"/>
        <v>0</v>
      </c>
      <c r="AM28" s="32">
        <f t="shared" si="11"/>
        <v>0</v>
      </c>
      <c r="AN28" s="38"/>
      <c r="AO28" s="39"/>
      <c r="AP28" s="12">
        <f t="shared" si="12"/>
        <v>0</v>
      </c>
      <c r="AQ28" s="32">
        <f t="shared" si="25"/>
        <v>0</v>
      </c>
      <c r="AR28" s="38"/>
      <c r="AS28" s="39"/>
      <c r="AT28" s="12">
        <f t="shared" si="13"/>
        <v>0</v>
      </c>
      <c r="AU28" s="32">
        <f t="shared" si="26"/>
        <v>0</v>
      </c>
      <c r="AV28" s="38"/>
      <c r="AW28" s="39"/>
      <c r="AX28" s="74">
        <f t="shared" si="14"/>
        <v>0</v>
      </c>
      <c r="AY28" s="72">
        <f t="shared" si="27"/>
        <v>0</v>
      </c>
      <c r="AZ28" s="77"/>
      <c r="BA28" s="78"/>
    </row>
    <row r="29" spans="1:53" s="11" customFormat="1" ht="15" customHeight="1" x14ac:dyDescent="0.3">
      <c r="A29" s="73" t="s">
        <v>24</v>
      </c>
      <c r="B29" s="70">
        <f t="shared" si="15"/>
        <v>348665</v>
      </c>
      <c r="C29" s="84">
        <f t="shared" si="0"/>
        <v>11247.258064516129</v>
      </c>
      <c r="D29" s="10">
        <f t="shared" si="16"/>
        <v>247979</v>
      </c>
      <c r="E29" s="13">
        <f t="shared" si="17"/>
        <v>100686</v>
      </c>
      <c r="F29" s="12">
        <f t="shared" si="18"/>
        <v>348665</v>
      </c>
      <c r="G29" s="32">
        <f t="shared" si="1"/>
        <v>11247.258064516129</v>
      </c>
      <c r="H29" s="38">
        <v>247979</v>
      </c>
      <c r="I29" s="39">
        <v>100686</v>
      </c>
      <c r="J29" s="12">
        <f t="shared" si="19"/>
        <v>0</v>
      </c>
      <c r="K29" s="101">
        <f t="shared" si="2"/>
        <v>0</v>
      </c>
      <c r="L29" s="38"/>
      <c r="M29" s="39"/>
      <c r="N29" s="12">
        <f t="shared" si="20"/>
        <v>0</v>
      </c>
      <c r="O29" s="32">
        <f t="shared" si="3"/>
        <v>0</v>
      </c>
      <c r="P29" s="38"/>
      <c r="Q29" s="39"/>
      <c r="R29" s="12">
        <f t="shared" si="21"/>
        <v>0</v>
      </c>
      <c r="S29" s="32">
        <f t="shared" si="4"/>
        <v>0</v>
      </c>
      <c r="T29" s="38"/>
      <c r="U29" s="39"/>
      <c r="V29" s="12">
        <f t="shared" si="22"/>
        <v>0</v>
      </c>
      <c r="W29" s="32">
        <f t="shared" si="23"/>
        <v>0</v>
      </c>
      <c r="X29" s="38"/>
      <c r="Y29" s="39"/>
      <c r="Z29" s="12">
        <f t="shared" si="24"/>
        <v>0</v>
      </c>
      <c r="AA29" s="32">
        <f t="shared" si="5"/>
        <v>0</v>
      </c>
      <c r="AB29" s="38"/>
      <c r="AC29" s="39"/>
      <c r="AD29" s="12">
        <f t="shared" si="6"/>
        <v>0</v>
      </c>
      <c r="AE29" s="32">
        <f t="shared" si="7"/>
        <v>0</v>
      </c>
      <c r="AF29" s="38"/>
      <c r="AG29" s="39"/>
      <c r="AH29" s="12">
        <f t="shared" si="8"/>
        <v>0</v>
      </c>
      <c r="AI29" s="32">
        <f t="shared" si="9"/>
        <v>0</v>
      </c>
      <c r="AJ29" s="38"/>
      <c r="AK29" s="39"/>
      <c r="AL29" s="12">
        <f t="shared" si="10"/>
        <v>0</v>
      </c>
      <c r="AM29" s="32">
        <f t="shared" si="11"/>
        <v>0</v>
      </c>
      <c r="AN29" s="38"/>
      <c r="AO29" s="39"/>
      <c r="AP29" s="12">
        <f t="shared" si="12"/>
        <v>0</v>
      </c>
      <c r="AQ29" s="32">
        <f t="shared" si="25"/>
        <v>0</v>
      </c>
      <c r="AR29" s="38"/>
      <c r="AS29" s="39"/>
      <c r="AT29" s="12">
        <f t="shared" si="13"/>
        <v>0</v>
      </c>
      <c r="AU29" s="32">
        <f t="shared" si="26"/>
        <v>0</v>
      </c>
      <c r="AV29" s="38"/>
      <c r="AW29" s="39"/>
      <c r="AX29" s="74">
        <f t="shared" si="14"/>
        <v>0</v>
      </c>
      <c r="AY29" s="72">
        <f t="shared" si="27"/>
        <v>0</v>
      </c>
      <c r="AZ29" s="77"/>
      <c r="BA29" s="78"/>
    </row>
    <row r="30" spans="1:53" s="11" customFormat="1" ht="15" customHeight="1" x14ac:dyDescent="0.3">
      <c r="A30" s="73" t="s">
        <v>25</v>
      </c>
      <c r="B30" s="70">
        <f t="shared" si="15"/>
        <v>175632</v>
      </c>
      <c r="C30" s="84">
        <f t="shared" si="0"/>
        <v>5665.5483870967746</v>
      </c>
      <c r="D30" s="10">
        <f t="shared" si="16"/>
        <v>129519</v>
      </c>
      <c r="E30" s="13">
        <f t="shared" si="17"/>
        <v>46113</v>
      </c>
      <c r="F30" s="12">
        <f t="shared" si="18"/>
        <v>175632</v>
      </c>
      <c r="G30" s="32">
        <f t="shared" si="1"/>
        <v>5665.5483870967746</v>
      </c>
      <c r="H30" s="38">
        <v>129519</v>
      </c>
      <c r="I30" s="39">
        <v>46113</v>
      </c>
      <c r="J30" s="12">
        <f t="shared" si="19"/>
        <v>0</v>
      </c>
      <c r="K30" s="101">
        <f t="shared" si="2"/>
        <v>0</v>
      </c>
      <c r="L30" s="38"/>
      <c r="M30" s="39"/>
      <c r="N30" s="12">
        <f t="shared" si="20"/>
        <v>0</v>
      </c>
      <c r="O30" s="32">
        <f t="shared" si="3"/>
        <v>0</v>
      </c>
      <c r="P30" s="38"/>
      <c r="Q30" s="39"/>
      <c r="R30" s="12">
        <f t="shared" si="21"/>
        <v>0</v>
      </c>
      <c r="S30" s="32">
        <f t="shared" si="4"/>
        <v>0</v>
      </c>
      <c r="T30" s="38"/>
      <c r="U30" s="39"/>
      <c r="V30" s="12">
        <f t="shared" si="22"/>
        <v>0</v>
      </c>
      <c r="W30" s="32">
        <f t="shared" si="23"/>
        <v>0</v>
      </c>
      <c r="X30" s="38"/>
      <c r="Y30" s="39"/>
      <c r="Z30" s="12">
        <f t="shared" si="24"/>
        <v>0</v>
      </c>
      <c r="AA30" s="32">
        <f t="shared" si="5"/>
        <v>0</v>
      </c>
      <c r="AB30" s="38"/>
      <c r="AC30" s="39"/>
      <c r="AD30" s="12">
        <f t="shared" si="6"/>
        <v>0</v>
      </c>
      <c r="AE30" s="32">
        <f t="shared" si="7"/>
        <v>0</v>
      </c>
      <c r="AF30" s="38"/>
      <c r="AG30" s="39"/>
      <c r="AH30" s="12">
        <f t="shared" si="8"/>
        <v>0</v>
      </c>
      <c r="AI30" s="32">
        <f t="shared" si="9"/>
        <v>0</v>
      </c>
      <c r="AJ30" s="38"/>
      <c r="AK30" s="39"/>
      <c r="AL30" s="12">
        <f t="shared" si="10"/>
        <v>0</v>
      </c>
      <c r="AM30" s="32">
        <f t="shared" si="11"/>
        <v>0</v>
      </c>
      <c r="AN30" s="38"/>
      <c r="AO30" s="39"/>
      <c r="AP30" s="12">
        <f t="shared" si="12"/>
        <v>0</v>
      </c>
      <c r="AQ30" s="32">
        <f t="shared" si="25"/>
        <v>0</v>
      </c>
      <c r="AR30" s="38"/>
      <c r="AS30" s="39"/>
      <c r="AT30" s="12">
        <f t="shared" si="13"/>
        <v>0</v>
      </c>
      <c r="AU30" s="32">
        <f t="shared" si="26"/>
        <v>0</v>
      </c>
      <c r="AV30" s="38"/>
      <c r="AW30" s="39"/>
      <c r="AX30" s="74">
        <f t="shared" si="14"/>
        <v>0</v>
      </c>
      <c r="AY30" s="72">
        <f t="shared" si="27"/>
        <v>0</v>
      </c>
      <c r="AZ30" s="77"/>
      <c r="BA30" s="78"/>
    </row>
    <row r="31" spans="1:53" s="11" customFormat="1" ht="15" customHeight="1" x14ac:dyDescent="0.3">
      <c r="A31" s="73" t="s">
        <v>26</v>
      </c>
      <c r="B31" s="70">
        <f t="shared" si="15"/>
        <v>181195</v>
      </c>
      <c r="C31" s="84">
        <f t="shared" si="0"/>
        <v>5845</v>
      </c>
      <c r="D31" s="10">
        <f t="shared" si="16"/>
        <v>126367</v>
      </c>
      <c r="E31" s="13">
        <f t="shared" si="17"/>
        <v>54828</v>
      </c>
      <c r="F31" s="12">
        <f t="shared" si="18"/>
        <v>181195</v>
      </c>
      <c r="G31" s="32">
        <f t="shared" si="1"/>
        <v>5845</v>
      </c>
      <c r="H31" s="38">
        <v>126367</v>
      </c>
      <c r="I31" s="39">
        <v>54828</v>
      </c>
      <c r="J31" s="12">
        <f t="shared" si="19"/>
        <v>0</v>
      </c>
      <c r="K31" s="101">
        <f t="shared" si="2"/>
        <v>0</v>
      </c>
      <c r="L31" s="38"/>
      <c r="M31" s="39"/>
      <c r="N31" s="12">
        <f t="shared" si="20"/>
        <v>0</v>
      </c>
      <c r="O31" s="32">
        <f t="shared" si="3"/>
        <v>0</v>
      </c>
      <c r="P31" s="38"/>
      <c r="Q31" s="39"/>
      <c r="R31" s="12">
        <f t="shared" si="21"/>
        <v>0</v>
      </c>
      <c r="S31" s="32">
        <f t="shared" si="4"/>
        <v>0</v>
      </c>
      <c r="T31" s="38"/>
      <c r="U31" s="39"/>
      <c r="V31" s="12">
        <f t="shared" si="22"/>
        <v>0</v>
      </c>
      <c r="W31" s="32">
        <f t="shared" si="23"/>
        <v>0</v>
      </c>
      <c r="X31" s="38"/>
      <c r="Y31" s="39"/>
      <c r="Z31" s="12">
        <f t="shared" si="24"/>
        <v>0</v>
      </c>
      <c r="AA31" s="32">
        <f t="shared" si="5"/>
        <v>0</v>
      </c>
      <c r="AB31" s="38"/>
      <c r="AC31" s="39"/>
      <c r="AD31" s="12">
        <f t="shared" si="6"/>
        <v>0</v>
      </c>
      <c r="AE31" s="32">
        <f t="shared" si="7"/>
        <v>0</v>
      </c>
      <c r="AF31" s="38"/>
      <c r="AG31" s="39"/>
      <c r="AH31" s="12">
        <f t="shared" si="8"/>
        <v>0</v>
      </c>
      <c r="AI31" s="32">
        <f t="shared" si="9"/>
        <v>0</v>
      </c>
      <c r="AJ31" s="38"/>
      <c r="AK31" s="39"/>
      <c r="AL31" s="12">
        <f t="shared" si="10"/>
        <v>0</v>
      </c>
      <c r="AM31" s="32">
        <f t="shared" si="11"/>
        <v>0</v>
      </c>
      <c r="AN31" s="38"/>
      <c r="AO31" s="39"/>
      <c r="AP31" s="12">
        <f t="shared" si="12"/>
        <v>0</v>
      </c>
      <c r="AQ31" s="32">
        <f t="shared" si="25"/>
        <v>0</v>
      </c>
      <c r="AR31" s="38"/>
      <c r="AS31" s="39"/>
      <c r="AT31" s="12">
        <f t="shared" si="13"/>
        <v>0</v>
      </c>
      <c r="AU31" s="32">
        <f t="shared" si="26"/>
        <v>0</v>
      </c>
      <c r="AV31" s="38"/>
      <c r="AW31" s="39"/>
      <c r="AX31" s="74">
        <f t="shared" si="14"/>
        <v>0</v>
      </c>
      <c r="AY31" s="72">
        <f t="shared" si="27"/>
        <v>0</v>
      </c>
      <c r="AZ31" s="77"/>
      <c r="BA31" s="78"/>
    </row>
    <row r="32" spans="1:53" s="11" customFormat="1" ht="15" customHeight="1" x14ac:dyDescent="0.3">
      <c r="A32" s="73" t="s">
        <v>27</v>
      </c>
      <c r="B32" s="70">
        <f t="shared" si="15"/>
        <v>354430</v>
      </c>
      <c r="C32" s="84">
        <f t="shared" si="0"/>
        <v>11433.225806451614</v>
      </c>
      <c r="D32" s="10">
        <f t="shared" si="16"/>
        <v>253422</v>
      </c>
      <c r="E32" s="13">
        <f t="shared" si="17"/>
        <v>101008</v>
      </c>
      <c r="F32" s="12">
        <f t="shared" si="18"/>
        <v>354430</v>
      </c>
      <c r="G32" s="32">
        <f t="shared" si="1"/>
        <v>11433.225806451614</v>
      </c>
      <c r="H32" s="38">
        <v>253422</v>
      </c>
      <c r="I32" s="39">
        <v>101008</v>
      </c>
      <c r="J32" s="12">
        <f t="shared" si="19"/>
        <v>0</v>
      </c>
      <c r="K32" s="101">
        <f t="shared" si="2"/>
        <v>0</v>
      </c>
      <c r="L32" s="38"/>
      <c r="M32" s="39"/>
      <c r="N32" s="12">
        <f t="shared" si="20"/>
        <v>0</v>
      </c>
      <c r="O32" s="32">
        <f t="shared" si="3"/>
        <v>0</v>
      </c>
      <c r="P32" s="38"/>
      <c r="Q32" s="39"/>
      <c r="R32" s="12">
        <f t="shared" si="21"/>
        <v>0</v>
      </c>
      <c r="S32" s="32">
        <f t="shared" si="4"/>
        <v>0</v>
      </c>
      <c r="T32" s="38"/>
      <c r="U32" s="39"/>
      <c r="V32" s="12">
        <f t="shared" si="22"/>
        <v>0</v>
      </c>
      <c r="W32" s="32">
        <f t="shared" si="23"/>
        <v>0</v>
      </c>
      <c r="X32" s="38"/>
      <c r="Y32" s="39"/>
      <c r="Z32" s="12">
        <f t="shared" si="24"/>
        <v>0</v>
      </c>
      <c r="AA32" s="32">
        <f t="shared" si="5"/>
        <v>0</v>
      </c>
      <c r="AB32" s="38"/>
      <c r="AC32" s="39"/>
      <c r="AD32" s="12">
        <f t="shared" si="6"/>
        <v>0</v>
      </c>
      <c r="AE32" s="32">
        <f t="shared" si="7"/>
        <v>0</v>
      </c>
      <c r="AF32" s="38"/>
      <c r="AG32" s="39"/>
      <c r="AH32" s="12">
        <f t="shared" si="8"/>
        <v>0</v>
      </c>
      <c r="AI32" s="32">
        <f t="shared" si="9"/>
        <v>0</v>
      </c>
      <c r="AJ32" s="38"/>
      <c r="AK32" s="39"/>
      <c r="AL32" s="12">
        <f t="shared" si="10"/>
        <v>0</v>
      </c>
      <c r="AM32" s="32">
        <f t="shared" si="11"/>
        <v>0</v>
      </c>
      <c r="AN32" s="38"/>
      <c r="AO32" s="39"/>
      <c r="AP32" s="12">
        <f t="shared" si="12"/>
        <v>0</v>
      </c>
      <c r="AQ32" s="32">
        <f t="shared" si="25"/>
        <v>0</v>
      </c>
      <c r="AR32" s="38"/>
      <c r="AS32" s="39"/>
      <c r="AT32" s="12">
        <f t="shared" si="13"/>
        <v>0</v>
      </c>
      <c r="AU32" s="32">
        <f t="shared" si="26"/>
        <v>0</v>
      </c>
      <c r="AV32" s="38"/>
      <c r="AW32" s="39"/>
      <c r="AX32" s="74">
        <f t="shared" si="14"/>
        <v>0</v>
      </c>
      <c r="AY32" s="72">
        <f t="shared" si="27"/>
        <v>0</v>
      </c>
      <c r="AZ32" s="77"/>
      <c r="BA32" s="78"/>
    </row>
    <row r="33" spans="1:53" s="11" customFormat="1" ht="15" customHeight="1" x14ac:dyDescent="0.3">
      <c r="A33" s="73" t="s">
        <v>28</v>
      </c>
      <c r="B33" s="70">
        <f t="shared" si="15"/>
        <v>134076</v>
      </c>
      <c r="C33" s="84">
        <f t="shared" si="0"/>
        <v>4325.0322580645161</v>
      </c>
      <c r="D33" s="10">
        <f t="shared" si="16"/>
        <v>94943</v>
      </c>
      <c r="E33" s="13">
        <f t="shared" si="17"/>
        <v>39133</v>
      </c>
      <c r="F33" s="12">
        <f t="shared" si="18"/>
        <v>134076</v>
      </c>
      <c r="G33" s="32">
        <f t="shared" si="1"/>
        <v>4325.0322580645161</v>
      </c>
      <c r="H33" s="38">
        <v>94943</v>
      </c>
      <c r="I33" s="39">
        <v>39133</v>
      </c>
      <c r="J33" s="12">
        <f t="shared" si="19"/>
        <v>0</v>
      </c>
      <c r="K33" s="101">
        <f t="shared" si="2"/>
        <v>0</v>
      </c>
      <c r="L33" s="38"/>
      <c r="M33" s="39"/>
      <c r="N33" s="12">
        <f t="shared" si="20"/>
        <v>0</v>
      </c>
      <c r="O33" s="32">
        <f t="shared" si="3"/>
        <v>0</v>
      </c>
      <c r="P33" s="38"/>
      <c r="Q33" s="39"/>
      <c r="R33" s="12">
        <f t="shared" si="21"/>
        <v>0</v>
      </c>
      <c r="S33" s="32">
        <f t="shared" si="4"/>
        <v>0</v>
      </c>
      <c r="T33" s="38"/>
      <c r="U33" s="39"/>
      <c r="V33" s="12">
        <f t="shared" si="22"/>
        <v>0</v>
      </c>
      <c r="W33" s="32">
        <f t="shared" si="23"/>
        <v>0</v>
      </c>
      <c r="X33" s="38"/>
      <c r="Y33" s="39"/>
      <c r="Z33" s="12">
        <f t="shared" si="24"/>
        <v>0</v>
      </c>
      <c r="AA33" s="32">
        <f t="shared" si="5"/>
        <v>0</v>
      </c>
      <c r="AB33" s="38"/>
      <c r="AC33" s="39"/>
      <c r="AD33" s="12">
        <f t="shared" si="6"/>
        <v>0</v>
      </c>
      <c r="AE33" s="32">
        <f t="shared" si="7"/>
        <v>0</v>
      </c>
      <c r="AF33" s="38"/>
      <c r="AG33" s="39"/>
      <c r="AH33" s="12">
        <f t="shared" si="8"/>
        <v>0</v>
      </c>
      <c r="AI33" s="32">
        <f t="shared" si="9"/>
        <v>0</v>
      </c>
      <c r="AJ33" s="38"/>
      <c r="AK33" s="39"/>
      <c r="AL33" s="12">
        <f t="shared" si="10"/>
        <v>0</v>
      </c>
      <c r="AM33" s="32">
        <f t="shared" si="11"/>
        <v>0</v>
      </c>
      <c r="AN33" s="38"/>
      <c r="AO33" s="39"/>
      <c r="AP33" s="12">
        <f t="shared" si="12"/>
        <v>0</v>
      </c>
      <c r="AQ33" s="32">
        <f t="shared" si="25"/>
        <v>0</v>
      </c>
      <c r="AR33" s="38"/>
      <c r="AS33" s="39"/>
      <c r="AT33" s="12">
        <f t="shared" si="13"/>
        <v>0</v>
      </c>
      <c r="AU33" s="32">
        <f t="shared" si="26"/>
        <v>0</v>
      </c>
      <c r="AV33" s="38"/>
      <c r="AW33" s="39"/>
      <c r="AX33" s="74">
        <f t="shared" si="14"/>
        <v>0</v>
      </c>
      <c r="AY33" s="72">
        <f t="shared" si="27"/>
        <v>0</v>
      </c>
      <c r="AZ33" s="77"/>
      <c r="BA33" s="78"/>
    </row>
    <row r="34" spans="1:53" s="11" customFormat="1" ht="15" customHeight="1" x14ac:dyDescent="0.3">
      <c r="A34" s="73" t="s">
        <v>29</v>
      </c>
      <c r="B34" s="70">
        <f t="shared" si="15"/>
        <v>186593</v>
      </c>
      <c r="C34" s="84">
        <f t="shared" si="0"/>
        <v>6019.1290322580644</v>
      </c>
      <c r="D34" s="10">
        <f t="shared" si="16"/>
        <v>130745</v>
      </c>
      <c r="E34" s="13">
        <f t="shared" si="17"/>
        <v>55848</v>
      </c>
      <c r="F34" s="12">
        <f t="shared" si="18"/>
        <v>186593</v>
      </c>
      <c r="G34" s="32">
        <f t="shared" si="1"/>
        <v>6019.1290322580644</v>
      </c>
      <c r="H34" s="38">
        <v>130745</v>
      </c>
      <c r="I34" s="39">
        <v>55848</v>
      </c>
      <c r="J34" s="12">
        <f t="shared" si="19"/>
        <v>0</v>
      </c>
      <c r="K34" s="101">
        <f t="shared" si="2"/>
        <v>0</v>
      </c>
      <c r="L34" s="38"/>
      <c r="M34" s="39"/>
      <c r="N34" s="12">
        <f t="shared" si="20"/>
        <v>0</v>
      </c>
      <c r="O34" s="32">
        <f t="shared" si="3"/>
        <v>0</v>
      </c>
      <c r="P34" s="38"/>
      <c r="Q34" s="39"/>
      <c r="R34" s="12">
        <f t="shared" si="21"/>
        <v>0</v>
      </c>
      <c r="S34" s="32">
        <f t="shared" si="4"/>
        <v>0</v>
      </c>
      <c r="T34" s="38"/>
      <c r="U34" s="39"/>
      <c r="V34" s="12">
        <f t="shared" si="22"/>
        <v>0</v>
      </c>
      <c r="W34" s="32">
        <f t="shared" si="23"/>
        <v>0</v>
      </c>
      <c r="X34" s="38"/>
      <c r="Y34" s="39"/>
      <c r="Z34" s="12">
        <f t="shared" si="24"/>
        <v>0</v>
      </c>
      <c r="AA34" s="32">
        <f t="shared" si="5"/>
        <v>0</v>
      </c>
      <c r="AB34" s="38"/>
      <c r="AC34" s="39"/>
      <c r="AD34" s="12">
        <f t="shared" si="6"/>
        <v>0</v>
      </c>
      <c r="AE34" s="32">
        <f t="shared" si="7"/>
        <v>0</v>
      </c>
      <c r="AF34" s="38"/>
      <c r="AG34" s="39"/>
      <c r="AH34" s="12">
        <f t="shared" si="8"/>
        <v>0</v>
      </c>
      <c r="AI34" s="32">
        <f t="shared" si="9"/>
        <v>0</v>
      </c>
      <c r="AJ34" s="38"/>
      <c r="AK34" s="39"/>
      <c r="AL34" s="12">
        <f t="shared" si="10"/>
        <v>0</v>
      </c>
      <c r="AM34" s="32">
        <f t="shared" si="11"/>
        <v>0</v>
      </c>
      <c r="AN34" s="38"/>
      <c r="AO34" s="39"/>
      <c r="AP34" s="12">
        <f t="shared" si="12"/>
        <v>0</v>
      </c>
      <c r="AQ34" s="32">
        <f t="shared" si="25"/>
        <v>0</v>
      </c>
      <c r="AR34" s="38"/>
      <c r="AS34" s="39"/>
      <c r="AT34" s="12">
        <f t="shared" si="13"/>
        <v>0</v>
      </c>
      <c r="AU34" s="32">
        <f t="shared" si="26"/>
        <v>0</v>
      </c>
      <c r="AV34" s="38"/>
      <c r="AW34" s="39"/>
      <c r="AX34" s="74">
        <f t="shared" si="14"/>
        <v>0</v>
      </c>
      <c r="AY34" s="72">
        <f t="shared" si="27"/>
        <v>0</v>
      </c>
      <c r="AZ34" s="77"/>
      <c r="BA34" s="78"/>
    </row>
    <row r="35" spans="1:53" s="11" customFormat="1" ht="15" customHeight="1" x14ac:dyDescent="0.3">
      <c r="A35" s="73" t="s">
        <v>30</v>
      </c>
      <c r="B35" s="70">
        <f t="shared" si="15"/>
        <v>115182</v>
      </c>
      <c r="C35" s="84">
        <f t="shared" si="0"/>
        <v>3715.5483870967741</v>
      </c>
      <c r="D35" s="10">
        <f t="shared" si="16"/>
        <v>83118</v>
      </c>
      <c r="E35" s="13">
        <f t="shared" si="17"/>
        <v>32064</v>
      </c>
      <c r="F35" s="12">
        <f t="shared" si="18"/>
        <v>115182</v>
      </c>
      <c r="G35" s="32">
        <f t="shared" si="1"/>
        <v>3715.5483870967741</v>
      </c>
      <c r="H35" s="38">
        <v>83118</v>
      </c>
      <c r="I35" s="39">
        <v>32064</v>
      </c>
      <c r="J35" s="12">
        <f t="shared" si="19"/>
        <v>0</v>
      </c>
      <c r="K35" s="101">
        <f t="shared" si="2"/>
        <v>0</v>
      </c>
      <c r="L35" s="38"/>
      <c r="M35" s="39"/>
      <c r="N35" s="12">
        <f t="shared" si="20"/>
        <v>0</v>
      </c>
      <c r="O35" s="32">
        <f t="shared" si="3"/>
        <v>0</v>
      </c>
      <c r="P35" s="38"/>
      <c r="Q35" s="39"/>
      <c r="R35" s="12">
        <f t="shared" si="21"/>
        <v>0</v>
      </c>
      <c r="S35" s="32">
        <f t="shared" si="4"/>
        <v>0</v>
      </c>
      <c r="T35" s="38"/>
      <c r="U35" s="39"/>
      <c r="V35" s="12">
        <f t="shared" si="22"/>
        <v>0</v>
      </c>
      <c r="W35" s="32">
        <f>V35/31</f>
        <v>0</v>
      </c>
      <c r="X35" s="38"/>
      <c r="Y35" s="39"/>
      <c r="Z35" s="12">
        <f t="shared" si="24"/>
        <v>0</v>
      </c>
      <c r="AA35" s="32">
        <f t="shared" si="5"/>
        <v>0</v>
      </c>
      <c r="AB35" s="38"/>
      <c r="AC35" s="39"/>
      <c r="AD35" s="12">
        <f t="shared" si="6"/>
        <v>0</v>
      </c>
      <c r="AE35" s="32">
        <f t="shared" si="7"/>
        <v>0</v>
      </c>
      <c r="AF35" s="38"/>
      <c r="AG35" s="39"/>
      <c r="AH35" s="12">
        <f t="shared" si="8"/>
        <v>0</v>
      </c>
      <c r="AI35" s="32">
        <f t="shared" si="9"/>
        <v>0</v>
      </c>
      <c r="AJ35" s="38"/>
      <c r="AK35" s="39"/>
      <c r="AL35" s="12">
        <f t="shared" si="10"/>
        <v>0</v>
      </c>
      <c r="AM35" s="32">
        <f t="shared" si="11"/>
        <v>0</v>
      </c>
      <c r="AN35" s="38"/>
      <c r="AO35" s="39"/>
      <c r="AP35" s="12">
        <f t="shared" si="12"/>
        <v>0</v>
      </c>
      <c r="AQ35" s="32">
        <f t="shared" si="25"/>
        <v>0</v>
      </c>
      <c r="AR35" s="38"/>
      <c r="AS35" s="39"/>
      <c r="AT35" s="12">
        <f t="shared" si="13"/>
        <v>0</v>
      </c>
      <c r="AU35" s="32">
        <f t="shared" si="26"/>
        <v>0</v>
      </c>
      <c r="AV35" s="38"/>
      <c r="AW35" s="39"/>
      <c r="AX35" s="74">
        <f t="shared" si="14"/>
        <v>0</v>
      </c>
      <c r="AY35" s="72">
        <f t="shared" si="27"/>
        <v>0</v>
      </c>
      <c r="AZ35" s="77"/>
      <c r="BA35" s="78"/>
    </row>
    <row r="36" spans="1:53" s="11" customFormat="1" ht="15" customHeight="1" x14ac:dyDescent="0.3">
      <c r="A36" s="73" t="s">
        <v>31</v>
      </c>
      <c r="B36" s="70">
        <f t="shared" si="15"/>
        <v>37106</v>
      </c>
      <c r="C36" s="52">
        <f t="shared" si="0"/>
        <v>1196.9677419354839</v>
      </c>
      <c r="D36" s="10">
        <f t="shared" si="16"/>
        <v>26673</v>
      </c>
      <c r="E36" s="13">
        <f t="shared" si="17"/>
        <v>10433</v>
      </c>
      <c r="F36" s="12">
        <f t="shared" si="18"/>
        <v>37106</v>
      </c>
      <c r="G36" s="32">
        <f t="shared" si="1"/>
        <v>1196.9677419354839</v>
      </c>
      <c r="H36" s="38">
        <v>26673</v>
      </c>
      <c r="I36" s="39">
        <v>10433</v>
      </c>
      <c r="J36" s="12">
        <f t="shared" si="19"/>
        <v>0</v>
      </c>
      <c r="K36" s="101">
        <f t="shared" si="2"/>
        <v>0</v>
      </c>
      <c r="L36" s="38"/>
      <c r="M36" s="39"/>
      <c r="N36" s="12">
        <f t="shared" si="20"/>
        <v>0</v>
      </c>
      <c r="O36" s="32">
        <f t="shared" si="3"/>
        <v>0</v>
      </c>
      <c r="P36" s="38"/>
      <c r="Q36" s="39"/>
      <c r="R36" s="12">
        <f t="shared" si="21"/>
        <v>0</v>
      </c>
      <c r="S36" s="32">
        <f t="shared" si="4"/>
        <v>0</v>
      </c>
      <c r="T36" s="38"/>
      <c r="U36" s="39"/>
      <c r="V36" s="12">
        <f t="shared" si="22"/>
        <v>0</v>
      </c>
      <c r="W36" s="32">
        <f>V36/31</f>
        <v>0</v>
      </c>
      <c r="X36" s="38"/>
      <c r="Y36" s="39"/>
      <c r="Z36" s="12">
        <f t="shared" si="24"/>
        <v>0</v>
      </c>
      <c r="AA36" s="32">
        <f t="shared" si="5"/>
        <v>0</v>
      </c>
      <c r="AB36" s="38"/>
      <c r="AC36" s="39"/>
      <c r="AD36" s="12">
        <f t="shared" si="6"/>
        <v>0</v>
      </c>
      <c r="AE36" s="32">
        <f>AD36/31</f>
        <v>0</v>
      </c>
      <c r="AF36" s="38"/>
      <c r="AG36" s="39"/>
      <c r="AH36" s="12">
        <f t="shared" si="8"/>
        <v>0</v>
      </c>
      <c r="AI36" s="32">
        <f t="shared" si="9"/>
        <v>0</v>
      </c>
      <c r="AJ36" s="38"/>
      <c r="AK36" s="39"/>
      <c r="AL36" s="12">
        <f t="shared" si="10"/>
        <v>0</v>
      </c>
      <c r="AM36" s="32">
        <f t="shared" si="11"/>
        <v>0</v>
      </c>
      <c r="AN36" s="38"/>
      <c r="AO36" s="39"/>
      <c r="AP36" s="12">
        <f t="shared" si="12"/>
        <v>0</v>
      </c>
      <c r="AQ36" s="32">
        <f>AP36/31</f>
        <v>0</v>
      </c>
      <c r="AR36" s="38"/>
      <c r="AS36" s="39"/>
      <c r="AT36" s="12">
        <f t="shared" si="13"/>
        <v>0</v>
      </c>
      <c r="AU36" s="32">
        <f>AT36/30</f>
        <v>0</v>
      </c>
      <c r="AV36" s="38"/>
      <c r="AW36" s="39"/>
      <c r="AX36" s="74">
        <f t="shared" si="14"/>
        <v>0</v>
      </c>
      <c r="AY36" s="72">
        <f>AX36/31</f>
        <v>0</v>
      </c>
      <c r="AZ36" s="77"/>
      <c r="BA36" s="78"/>
    </row>
    <row r="37" spans="1:53" ht="15" customHeight="1" thickBot="1" x14ac:dyDescent="0.35">
      <c r="A37" s="76" t="s">
        <v>83</v>
      </c>
      <c r="B37" s="71">
        <f t="shared" si="15"/>
        <v>136635</v>
      </c>
      <c r="C37" s="104">
        <f t="shared" si="0"/>
        <v>4407.5806451612907</v>
      </c>
      <c r="D37" s="53">
        <f t="shared" si="16"/>
        <v>99688</v>
      </c>
      <c r="E37" s="60">
        <f t="shared" si="17"/>
        <v>36947</v>
      </c>
      <c r="F37" s="14">
        <f t="shared" si="18"/>
        <v>136635</v>
      </c>
      <c r="G37" s="33">
        <f t="shared" si="1"/>
        <v>4407.5806451612907</v>
      </c>
      <c r="H37" s="40">
        <v>99688</v>
      </c>
      <c r="I37" s="41">
        <v>36947</v>
      </c>
      <c r="J37" s="14">
        <f t="shared" si="19"/>
        <v>0</v>
      </c>
      <c r="K37" s="102">
        <f t="shared" si="2"/>
        <v>0</v>
      </c>
      <c r="L37" s="81"/>
      <c r="M37" s="82"/>
      <c r="N37" s="14">
        <f t="shared" si="20"/>
        <v>0</v>
      </c>
      <c r="O37" s="33">
        <f t="shared" si="3"/>
        <v>0</v>
      </c>
      <c r="P37" s="81"/>
      <c r="Q37" s="82"/>
      <c r="R37" s="14">
        <f t="shared" si="21"/>
        <v>0</v>
      </c>
      <c r="S37" s="33">
        <f t="shared" si="4"/>
        <v>0</v>
      </c>
      <c r="T37" s="81"/>
      <c r="U37" s="82"/>
      <c r="V37" s="14">
        <f t="shared" si="22"/>
        <v>0</v>
      </c>
      <c r="W37" s="33">
        <f>V37/31</f>
        <v>0</v>
      </c>
      <c r="X37" s="81"/>
      <c r="Y37" s="82"/>
      <c r="Z37" s="14">
        <f t="shared" si="24"/>
        <v>0</v>
      </c>
      <c r="AA37" s="33">
        <f t="shared" si="5"/>
        <v>0</v>
      </c>
      <c r="AB37" s="81"/>
      <c r="AC37" s="82"/>
      <c r="AD37" s="14">
        <f t="shared" si="6"/>
        <v>0</v>
      </c>
      <c r="AE37" s="33">
        <f>AD37/31</f>
        <v>0</v>
      </c>
      <c r="AF37" s="81"/>
      <c r="AG37" s="82"/>
      <c r="AH37" s="14">
        <f t="shared" si="8"/>
        <v>0</v>
      </c>
      <c r="AI37" s="33">
        <f t="shared" si="9"/>
        <v>0</v>
      </c>
      <c r="AJ37" s="81"/>
      <c r="AK37" s="82"/>
      <c r="AL37" s="14">
        <f t="shared" si="10"/>
        <v>0</v>
      </c>
      <c r="AM37" s="33">
        <f t="shared" si="11"/>
        <v>0</v>
      </c>
      <c r="AN37" s="81"/>
      <c r="AO37" s="82"/>
      <c r="AP37" s="14">
        <f t="shared" si="12"/>
        <v>0</v>
      </c>
      <c r="AQ37" s="33">
        <f>AP37/31</f>
        <v>0</v>
      </c>
      <c r="AR37" s="81"/>
      <c r="AS37" s="82"/>
      <c r="AT37" s="14">
        <f t="shared" si="13"/>
        <v>0</v>
      </c>
      <c r="AU37" s="33">
        <f>AT37/30</f>
        <v>0</v>
      </c>
      <c r="AV37" s="81"/>
      <c r="AW37" s="82"/>
      <c r="AX37" s="75">
        <f t="shared" si="14"/>
        <v>0</v>
      </c>
      <c r="AY37" s="100">
        <f>AX37/20</f>
        <v>0</v>
      </c>
      <c r="AZ37" s="79"/>
      <c r="BA37" s="80"/>
    </row>
    <row r="38" spans="1:53" x14ac:dyDescent="0.3">
      <c r="AD38" s="66"/>
    </row>
    <row r="39" spans="1:53" x14ac:dyDescent="0.3">
      <c r="E39" s="67"/>
    </row>
    <row r="40" spans="1:53" x14ac:dyDescent="0.3">
      <c r="AI40" s="66"/>
    </row>
  </sheetData>
  <mergeCells count="54">
    <mergeCell ref="AX4:BA4"/>
    <mergeCell ref="AX5:AY5"/>
    <mergeCell ref="AZ5:AZ6"/>
    <mergeCell ref="BA5:BA6"/>
    <mergeCell ref="AT4:AW4"/>
    <mergeCell ref="AT5:AU5"/>
    <mergeCell ref="AV5:AV6"/>
    <mergeCell ref="AW5:AW6"/>
    <mergeCell ref="AP4:AS4"/>
    <mergeCell ref="AP5:AQ5"/>
    <mergeCell ref="AR5:AR6"/>
    <mergeCell ref="AS5:AS6"/>
    <mergeCell ref="AL4:AO4"/>
    <mergeCell ref="AL5:AM5"/>
    <mergeCell ref="AN5:AN6"/>
    <mergeCell ref="AO5:AO6"/>
    <mergeCell ref="AH4:AK4"/>
    <mergeCell ref="AH5:AI5"/>
    <mergeCell ref="R4:U4"/>
    <mergeCell ref="R5:S5"/>
    <mergeCell ref="T5:T6"/>
    <mergeCell ref="U5:U6"/>
    <mergeCell ref="Z4:AC4"/>
    <mergeCell ref="Z5:AA5"/>
    <mergeCell ref="AB5:AB6"/>
    <mergeCell ref="AC5:AC6"/>
    <mergeCell ref="J4:M4"/>
    <mergeCell ref="J5:K5"/>
    <mergeCell ref="L5:L6"/>
    <mergeCell ref="M5:M6"/>
    <mergeCell ref="I5:I6"/>
    <mergeCell ref="A4:A6"/>
    <mergeCell ref="B4:E4"/>
    <mergeCell ref="F4:I4"/>
    <mergeCell ref="P5:P6"/>
    <mergeCell ref="Q5:Q6"/>
    <mergeCell ref="AD4:AG4"/>
    <mergeCell ref="AD5:AE5"/>
    <mergeCell ref="AF5:AF6"/>
    <mergeCell ref="AG5:AG6"/>
    <mergeCell ref="V4:Y4"/>
    <mergeCell ref="V5:W5"/>
    <mergeCell ref="X5:X6"/>
    <mergeCell ref="Y5:Y6"/>
    <mergeCell ref="AJ5:AJ6"/>
    <mergeCell ref="AK5:AK6"/>
    <mergeCell ref="B2:G2"/>
    <mergeCell ref="D5:D6"/>
    <mergeCell ref="E5:E6"/>
    <mergeCell ref="B5:C5"/>
    <mergeCell ref="F5:G5"/>
    <mergeCell ref="H5:H6"/>
    <mergeCell ref="N4:Q4"/>
    <mergeCell ref="N5:O5"/>
  </mergeCells>
  <phoneticPr fontId="1" type="noConversion"/>
  <pageMargins left="0.7" right="0.7" top="0.75" bottom="0.75" header="0.3" footer="0.3"/>
  <pageSetup paperSize="9" orientation="portrait" r:id="rId1"/>
  <ignoredErrors>
    <ignoredError sqref="G7 O7 S7 W7 AA7 AI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A37"/>
  <sheetViews>
    <sheetView zoomScale="85" zoomScaleNormal="85" workbookViewId="0">
      <pane xSplit="5" topLeftCell="F1" activePane="topRight" state="frozen"/>
      <selection pane="topRight" activeCell="A4" sqref="A4:A6"/>
    </sheetView>
  </sheetViews>
  <sheetFormatPr defaultRowHeight="14.25" customHeight="1" x14ac:dyDescent="0.3"/>
  <cols>
    <col min="1" max="1" width="15" style="6" bestFit="1" customWidth="1"/>
    <col min="2" max="2" width="10.875" style="6" customWidth="1"/>
    <col min="3" max="3" width="9.625" style="6" customWidth="1"/>
    <col min="4" max="6" width="10.75" style="6" bestFit="1" customWidth="1"/>
    <col min="7" max="21" width="9.625" style="6" customWidth="1"/>
    <col min="22" max="22" width="10" style="6" customWidth="1"/>
    <col min="23" max="25" width="9" style="6" customWidth="1"/>
    <col min="26" max="26" width="10" style="6" customWidth="1"/>
    <col min="27" max="29" width="9" style="6"/>
    <col min="30" max="30" width="10" style="6" customWidth="1"/>
    <col min="31" max="32" width="9" style="6"/>
    <col min="33" max="33" width="9" style="6" customWidth="1"/>
    <col min="34" max="34" width="10" style="6" customWidth="1"/>
    <col min="35" max="36" width="9" style="6"/>
    <col min="37" max="37" width="9" style="6" customWidth="1"/>
    <col min="38" max="38" width="10" style="6" customWidth="1"/>
    <col min="39" max="40" width="9" style="6"/>
    <col min="41" max="41" width="9" style="6" customWidth="1"/>
    <col min="42" max="42" width="10" style="6" customWidth="1"/>
    <col min="43" max="44" width="9" style="6"/>
    <col min="45" max="45" width="9" style="6" customWidth="1"/>
    <col min="46" max="46" width="10" style="6" customWidth="1"/>
    <col min="47" max="48" width="9" style="6"/>
    <col min="49" max="49" width="9" style="6" customWidth="1"/>
    <col min="50" max="50" width="10" style="6" customWidth="1"/>
    <col min="51" max="52" width="9" style="6"/>
    <col min="53" max="53" width="9" style="6" customWidth="1"/>
    <col min="54" max="16384" width="9" style="6"/>
  </cols>
  <sheetData>
    <row r="1" spans="1:53" ht="15" customHeight="1" x14ac:dyDescent="0.3"/>
    <row r="2" spans="1:53" ht="15" customHeight="1" x14ac:dyDescent="0.3">
      <c r="B2" s="146" t="s">
        <v>85</v>
      </c>
      <c r="C2" s="146"/>
      <c r="D2" s="146"/>
      <c r="E2" s="146"/>
      <c r="F2" s="146"/>
      <c r="G2" s="146"/>
    </row>
    <row r="3" spans="1:53" ht="15" customHeight="1" thickBot="1" x14ac:dyDescent="0.35"/>
    <row r="4" spans="1:53" ht="15" customHeight="1" x14ac:dyDescent="0.3">
      <c r="A4" s="173" t="s">
        <v>0</v>
      </c>
      <c r="B4" s="166" t="s">
        <v>44</v>
      </c>
      <c r="C4" s="167"/>
      <c r="D4" s="167"/>
      <c r="E4" s="168"/>
      <c r="F4" s="166" t="s">
        <v>33</v>
      </c>
      <c r="G4" s="167"/>
      <c r="H4" s="167"/>
      <c r="I4" s="168"/>
      <c r="J4" s="166" t="s">
        <v>45</v>
      </c>
      <c r="K4" s="167"/>
      <c r="L4" s="167"/>
      <c r="M4" s="168"/>
      <c r="N4" s="166" t="s">
        <v>46</v>
      </c>
      <c r="O4" s="167"/>
      <c r="P4" s="167"/>
      <c r="Q4" s="168"/>
      <c r="R4" s="166" t="s">
        <v>47</v>
      </c>
      <c r="S4" s="167"/>
      <c r="T4" s="167"/>
      <c r="U4" s="168"/>
      <c r="V4" s="166" t="s">
        <v>48</v>
      </c>
      <c r="W4" s="167"/>
      <c r="X4" s="167"/>
      <c r="Y4" s="168"/>
      <c r="Z4" s="166" t="s">
        <v>49</v>
      </c>
      <c r="AA4" s="167"/>
      <c r="AB4" s="167"/>
      <c r="AC4" s="168"/>
      <c r="AD4" s="166" t="s">
        <v>50</v>
      </c>
      <c r="AE4" s="167"/>
      <c r="AF4" s="167"/>
      <c r="AG4" s="168"/>
      <c r="AH4" s="167" t="s">
        <v>52</v>
      </c>
      <c r="AI4" s="167"/>
      <c r="AJ4" s="167"/>
      <c r="AK4" s="168"/>
      <c r="AL4" s="166" t="s">
        <v>79</v>
      </c>
      <c r="AM4" s="167"/>
      <c r="AN4" s="167"/>
      <c r="AO4" s="168"/>
      <c r="AP4" s="166" t="s">
        <v>80</v>
      </c>
      <c r="AQ4" s="167"/>
      <c r="AR4" s="167"/>
      <c r="AS4" s="168"/>
      <c r="AT4" s="166" t="s">
        <v>81</v>
      </c>
      <c r="AU4" s="167"/>
      <c r="AV4" s="167"/>
      <c r="AW4" s="168"/>
      <c r="AX4" s="166" t="s">
        <v>82</v>
      </c>
      <c r="AY4" s="167"/>
      <c r="AZ4" s="167"/>
      <c r="BA4" s="168"/>
    </row>
    <row r="5" spans="1:53" ht="29.25" customHeight="1" x14ac:dyDescent="0.3">
      <c r="A5" s="174"/>
      <c r="B5" s="169" t="s">
        <v>42</v>
      </c>
      <c r="C5" s="170"/>
      <c r="D5" s="171" t="s">
        <v>1</v>
      </c>
      <c r="E5" s="164" t="s">
        <v>2</v>
      </c>
      <c r="F5" s="169" t="s">
        <v>42</v>
      </c>
      <c r="G5" s="170"/>
      <c r="H5" s="171" t="s">
        <v>1</v>
      </c>
      <c r="I5" s="164" t="s">
        <v>2</v>
      </c>
      <c r="J5" s="169" t="s">
        <v>42</v>
      </c>
      <c r="K5" s="170"/>
      <c r="L5" s="171" t="s">
        <v>1</v>
      </c>
      <c r="M5" s="164" t="s">
        <v>2</v>
      </c>
      <c r="N5" s="169" t="s">
        <v>42</v>
      </c>
      <c r="O5" s="170"/>
      <c r="P5" s="171" t="s">
        <v>1</v>
      </c>
      <c r="Q5" s="164" t="s">
        <v>2</v>
      </c>
      <c r="R5" s="169" t="s">
        <v>42</v>
      </c>
      <c r="S5" s="170"/>
      <c r="T5" s="171" t="s">
        <v>1</v>
      </c>
      <c r="U5" s="164" t="s">
        <v>2</v>
      </c>
      <c r="V5" s="169" t="s">
        <v>42</v>
      </c>
      <c r="W5" s="170"/>
      <c r="X5" s="171" t="s">
        <v>1</v>
      </c>
      <c r="Y5" s="164" t="s">
        <v>2</v>
      </c>
      <c r="Z5" s="169" t="s">
        <v>42</v>
      </c>
      <c r="AA5" s="170"/>
      <c r="AB5" s="171" t="s">
        <v>1</v>
      </c>
      <c r="AC5" s="164" t="s">
        <v>2</v>
      </c>
      <c r="AD5" s="169" t="s">
        <v>42</v>
      </c>
      <c r="AE5" s="170"/>
      <c r="AF5" s="171" t="s">
        <v>1</v>
      </c>
      <c r="AG5" s="164" t="s">
        <v>2</v>
      </c>
      <c r="AH5" s="170" t="s">
        <v>42</v>
      </c>
      <c r="AI5" s="170"/>
      <c r="AJ5" s="171" t="s">
        <v>1</v>
      </c>
      <c r="AK5" s="164" t="s">
        <v>2</v>
      </c>
      <c r="AL5" s="169" t="s">
        <v>42</v>
      </c>
      <c r="AM5" s="170"/>
      <c r="AN5" s="171" t="s">
        <v>1</v>
      </c>
      <c r="AO5" s="164" t="s">
        <v>2</v>
      </c>
      <c r="AP5" s="169" t="s">
        <v>42</v>
      </c>
      <c r="AQ5" s="170"/>
      <c r="AR5" s="171" t="s">
        <v>1</v>
      </c>
      <c r="AS5" s="164" t="s">
        <v>2</v>
      </c>
      <c r="AT5" s="169" t="s">
        <v>42</v>
      </c>
      <c r="AU5" s="170"/>
      <c r="AV5" s="171" t="s">
        <v>1</v>
      </c>
      <c r="AW5" s="164" t="s">
        <v>2</v>
      </c>
      <c r="AX5" s="169" t="s">
        <v>42</v>
      </c>
      <c r="AY5" s="170"/>
      <c r="AZ5" s="171" t="s">
        <v>1</v>
      </c>
      <c r="BA5" s="164" t="s">
        <v>2</v>
      </c>
    </row>
    <row r="6" spans="1:53" ht="15" customHeight="1" thickBot="1" x14ac:dyDescent="0.35">
      <c r="A6" s="175"/>
      <c r="B6" s="18" t="s">
        <v>40</v>
      </c>
      <c r="C6" s="19" t="s">
        <v>43</v>
      </c>
      <c r="D6" s="172"/>
      <c r="E6" s="165"/>
      <c r="F6" s="18" t="s">
        <v>40</v>
      </c>
      <c r="G6" s="19" t="s">
        <v>43</v>
      </c>
      <c r="H6" s="172"/>
      <c r="I6" s="165"/>
      <c r="J6" s="18" t="s">
        <v>40</v>
      </c>
      <c r="K6" s="19" t="s">
        <v>43</v>
      </c>
      <c r="L6" s="172"/>
      <c r="M6" s="165"/>
      <c r="N6" s="18" t="s">
        <v>40</v>
      </c>
      <c r="O6" s="19" t="s">
        <v>43</v>
      </c>
      <c r="P6" s="172"/>
      <c r="Q6" s="165"/>
      <c r="R6" s="18" t="s">
        <v>40</v>
      </c>
      <c r="S6" s="19" t="s">
        <v>43</v>
      </c>
      <c r="T6" s="172"/>
      <c r="U6" s="165"/>
      <c r="V6" s="18" t="s">
        <v>40</v>
      </c>
      <c r="W6" s="19" t="s">
        <v>43</v>
      </c>
      <c r="X6" s="172"/>
      <c r="Y6" s="165"/>
      <c r="Z6" s="18" t="s">
        <v>40</v>
      </c>
      <c r="AA6" s="19" t="s">
        <v>43</v>
      </c>
      <c r="AB6" s="172"/>
      <c r="AC6" s="165"/>
      <c r="AD6" s="18" t="s">
        <v>40</v>
      </c>
      <c r="AE6" s="19" t="s">
        <v>43</v>
      </c>
      <c r="AF6" s="172"/>
      <c r="AG6" s="165"/>
      <c r="AH6" s="65" t="s">
        <v>40</v>
      </c>
      <c r="AI6" s="19" t="s">
        <v>43</v>
      </c>
      <c r="AJ6" s="172"/>
      <c r="AK6" s="165"/>
      <c r="AL6" s="18" t="s">
        <v>40</v>
      </c>
      <c r="AM6" s="19" t="s">
        <v>43</v>
      </c>
      <c r="AN6" s="172"/>
      <c r="AO6" s="165"/>
      <c r="AP6" s="18" t="s">
        <v>40</v>
      </c>
      <c r="AQ6" s="19" t="s">
        <v>43</v>
      </c>
      <c r="AR6" s="172"/>
      <c r="AS6" s="165"/>
      <c r="AT6" s="18" t="s">
        <v>40</v>
      </c>
      <c r="AU6" s="19" t="s">
        <v>43</v>
      </c>
      <c r="AV6" s="172"/>
      <c r="AW6" s="165"/>
      <c r="AX6" s="18" t="s">
        <v>40</v>
      </c>
      <c r="AY6" s="19" t="s">
        <v>43</v>
      </c>
      <c r="AZ6" s="172"/>
      <c r="BA6" s="165"/>
    </row>
    <row r="7" spans="1:53" ht="15" customHeight="1" thickTop="1" x14ac:dyDescent="0.3">
      <c r="A7" s="9" t="s">
        <v>34</v>
      </c>
      <c r="B7" s="23">
        <f>SUM(B8:B37)</f>
        <v>9430993</v>
      </c>
      <c r="C7" s="30">
        <f>B7/31</f>
        <v>304225.58064516127</v>
      </c>
      <c r="D7" s="24">
        <f>SUM(D8:D37)</f>
        <v>4740522</v>
      </c>
      <c r="E7" s="25">
        <f>SUM(E8:E37)</f>
        <v>4690471</v>
      </c>
      <c r="F7" s="23">
        <f>SUM(F8:F37)</f>
        <v>9430993</v>
      </c>
      <c r="G7" s="24">
        <f>F7/31</f>
        <v>304225.58064516127</v>
      </c>
      <c r="H7" s="24">
        <f>SUM(H8:H37)</f>
        <v>4740522</v>
      </c>
      <c r="I7" s="25">
        <f>SUM(I8:I37)</f>
        <v>4690471</v>
      </c>
      <c r="J7" s="23">
        <f>SUM(J8:J36)</f>
        <v>0</v>
      </c>
      <c r="K7" s="21">
        <f>J7/29</f>
        <v>0</v>
      </c>
      <c r="L7" s="24">
        <f>SUM(L8:L36)</f>
        <v>0</v>
      </c>
      <c r="M7" s="25">
        <f>SUM(M8:M36)</f>
        <v>0</v>
      </c>
      <c r="N7" s="23">
        <f>SUM(N8:N36)</f>
        <v>0</v>
      </c>
      <c r="O7" s="24">
        <f>N7/31</f>
        <v>0</v>
      </c>
      <c r="P7" s="24">
        <f>SUM(P8:P36)</f>
        <v>0</v>
      </c>
      <c r="Q7" s="25">
        <f>SUM(Q8:Q36)</f>
        <v>0</v>
      </c>
      <c r="R7" s="23">
        <f>SUM(R8:R36)</f>
        <v>0</v>
      </c>
      <c r="S7" s="24">
        <f>R7/30</f>
        <v>0</v>
      </c>
      <c r="T7" s="24">
        <f>SUM(T8:T36)</f>
        <v>0</v>
      </c>
      <c r="U7" s="25">
        <f>SUM(U8:U36)</f>
        <v>0</v>
      </c>
      <c r="V7" s="23">
        <f>SUM(V8:V36)</f>
        <v>0</v>
      </c>
      <c r="W7" s="24">
        <f>V7/31</f>
        <v>0</v>
      </c>
      <c r="X7" s="24">
        <f>SUM(X8:X36)</f>
        <v>0</v>
      </c>
      <c r="Y7" s="25">
        <f>SUM(Y8:Y36)</f>
        <v>0</v>
      </c>
      <c r="Z7" s="23">
        <f>SUM(Z8:Z36)</f>
        <v>0</v>
      </c>
      <c r="AA7" s="24">
        <f>Z7/30</f>
        <v>0</v>
      </c>
      <c r="AB7" s="24">
        <f>SUM(AB8:AB36)</f>
        <v>0</v>
      </c>
      <c r="AC7" s="25">
        <f>SUM(AC8:AC36)</f>
        <v>0</v>
      </c>
      <c r="AD7" s="23">
        <f>SUM(AD8:AD36)</f>
        <v>0</v>
      </c>
      <c r="AE7" s="24">
        <f>AD7/31</f>
        <v>0</v>
      </c>
      <c r="AF7" s="24">
        <f>SUM(AF8:AF36)</f>
        <v>0</v>
      </c>
      <c r="AG7" s="25">
        <f>SUM(AG8:AG36)</f>
        <v>0</v>
      </c>
      <c r="AH7" s="62">
        <f>SUM(AH8:AH36)</f>
        <v>0</v>
      </c>
      <c r="AI7" s="24">
        <f>AH7/31</f>
        <v>0</v>
      </c>
      <c r="AJ7" s="24">
        <f>SUM(AJ8:AJ36)</f>
        <v>0</v>
      </c>
      <c r="AK7" s="25">
        <f>SUM(AK8:AK36)</f>
        <v>0</v>
      </c>
      <c r="AL7" s="23">
        <f>SUM(AL8:AL36)</f>
        <v>0</v>
      </c>
      <c r="AM7" s="24">
        <f>AL7/30</f>
        <v>0</v>
      </c>
      <c r="AN7" s="24">
        <f>SUM(AN8:AN36)</f>
        <v>0</v>
      </c>
      <c r="AO7" s="25">
        <f>SUM(AO8:AO36)</f>
        <v>0</v>
      </c>
      <c r="AP7" s="23">
        <f>SUM(AP8:AP36)</f>
        <v>0</v>
      </c>
      <c r="AQ7" s="24">
        <f>AP7/31</f>
        <v>0</v>
      </c>
      <c r="AR7" s="24">
        <f>SUM(AR8:AR36)</f>
        <v>0</v>
      </c>
      <c r="AS7" s="25">
        <f>SUM(AS8:AS36)</f>
        <v>0</v>
      </c>
      <c r="AT7" s="23">
        <f>SUM(AT8:AT36)</f>
        <v>0</v>
      </c>
      <c r="AU7" s="24">
        <f>AT7/30</f>
        <v>0</v>
      </c>
      <c r="AV7" s="24">
        <f>SUM(AV8:AV36)</f>
        <v>0</v>
      </c>
      <c r="AW7" s="25">
        <f>SUM(AW8:AW36)</f>
        <v>0</v>
      </c>
      <c r="AX7" s="23">
        <f>SUM(AX8:AX37)</f>
        <v>0</v>
      </c>
      <c r="AY7" s="24">
        <f>AX7/31</f>
        <v>0</v>
      </c>
      <c r="AZ7" s="24">
        <f>SUM(AZ8:AZ37)</f>
        <v>0</v>
      </c>
      <c r="BA7" s="25">
        <f>SUM(BA8:BA37)</f>
        <v>0</v>
      </c>
    </row>
    <row r="8" spans="1:53" ht="15" customHeight="1" x14ac:dyDescent="0.3">
      <c r="A8" s="7" t="s">
        <v>3</v>
      </c>
      <c r="B8" s="26">
        <f>D8+E8</f>
        <v>142707</v>
      </c>
      <c r="C8" s="46">
        <f>B8/31</f>
        <v>4603.4516129032254</v>
      </c>
      <c r="D8" s="27">
        <f>H8+L8+P8+T8+X8+AB8+AF8+AJ8+AN8+AR8+AV8+AZ8</f>
        <v>71581</v>
      </c>
      <c r="E8" s="28">
        <f>I8+M8+Q8+U8+Y8+AC8+AG8+AK8+AO8+AS8+AW8+BA8</f>
        <v>71126</v>
      </c>
      <c r="F8" s="34">
        <f t="shared" ref="F8:F37" si="0">H8+I8</f>
        <v>142707</v>
      </c>
      <c r="G8" s="35">
        <f t="shared" ref="G8:G37" si="1">F8/31</f>
        <v>4603.4516129032254</v>
      </c>
      <c r="H8" s="38">
        <v>71581</v>
      </c>
      <c r="I8" s="39">
        <v>71126</v>
      </c>
      <c r="J8" s="34">
        <f t="shared" ref="J8:J37" si="2">L8+M8</f>
        <v>0</v>
      </c>
      <c r="K8" s="32">
        <f t="shared" ref="K8:K37" si="3">J8/29</f>
        <v>0</v>
      </c>
      <c r="L8" s="38"/>
      <c r="M8" s="39"/>
      <c r="N8" s="34">
        <f t="shared" ref="N8:N37" si="4">P8+Q8</f>
        <v>0</v>
      </c>
      <c r="O8" s="35">
        <f t="shared" ref="O8:O35" si="5">N8/31</f>
        <v>0</v>
      </c>
      <c r="P8" s="38"/>
      <c r="Q8" s="39"/>
      <c r="R8" s="34">
        <f t="shared" ref="R8:R37" si="6">T8+U8</f>
        <v>0</v>
      </c>
      <c r="S8" s="35">
        <f>R8/30</f>
        <v>0</v>
      </c>
      <c r="T8" s="38"/>
      <c r="U8" s="39"/>
      <c r="V8" s="34">
        <f t="shared" ref="V8:V37" si="7">X8+Y8</f>
        <v>0</v>
      </c>
      <c r="W8" s="35">
        <f t="shared" ref="W8:W35" si="8">V8/31</f>
        <v>0</v>
      </c>
      <c r="X8" s="38"/>
      <c r="Y8" s="39"/>
      <c r="Z8" s="34">
        <f t="shared" ref="Z8:Z37" si="9">AB8+AC8</f>
        <v>0</v>
      </c>
      <c r="AA8" s="35">
        <f t="shared" ref="AA8:AA35" si="10">Z8/30</f>
        <v>0</v>
      </c>
      <c r="AB8" s="38"/>
      <c r="AC8" s="39"/>
      <c r="AD8" s="34">
        <f t="shared" ref="AD8:AD37" si="11">AF8+AG8</f>
        <v>0</v>
      </c>
      <c r="AE8" s="35">
        <f>AD8/31</f>
        <v>0</v>
      </c>
      <c r="AF8" s="38"/>
      <c r="AG8" s="39"/>
      <c r="AH8" s="63">
        <f t="shared" ref="AH8:AH37" si="12">AJ8+AK8</f>
        <v>0</v>
      </c>
      <c r="AI8" s="35">
        <f>AH8/31</f>
        <v>0</v>
      </c>
      <c r="AJ8" s="38"/>
      <c r="AK8" s="39"/>
      <c r="AL8" s="34">
        <f t="shared" ref="AL8:AL37" si="13">AN8+AO8</f>
        <v>0</v>
      </c>
      <c r="AM8" s="35">
        <f>AL8/30</f>
        <v>0</v>
      </c>
      <c r="AN8" s="38"/>
      <c r="AO8" s="39"/>
      <c r="AP8" s="34">
        <f t="shared" ref="AP8:AP37" si="14">AR8+AS8</f>
        <v>0</v>
      </c>
      <c r="AQ8" s="35">
        <f>AP8/31</f>
        <v>0</v>
      </c>
      <c r="AR8" s="38"/>
      <c r="AS8" s="39"/>
      <c r="AT8" s="34">
        <f t="shared" ref="AT8:AT37" si="15">AV8+AW8</f>
        <v>0</v>
      </c>
      <c r="AU8" s="35">
        <f>AT8/30</f>
        <v>0</v>
      </c>
      <c r="AV8" s="38"/>
      <c r="AW8" s="39"/>
      <c r="AX8" s="34">
        <f t="shared" ref="AX8:AX37" si="16">AZ8+BA8</f>
        <v>0</v>
      </c>
      <c r="AY8" s="35">
        <f>AX8/31</f>
        <v>0</v>
      </c>
      <c r="AZ8" s="38"/>
      <c r="BA8" s="39"/>
    </row>
    <row r="9" spans="1:53" ht="15" customHeight="1" x14ac:dyDescent="0.3">
      <c r="A9" s="7" t="s">
        <v>4</v>
      </c>
      <c r="B9" s="26">
        <f t="shared" ref="B9:B37" si="17">D9+E9</f>
        <v>64528</v>
      </c>
      <c r="C9" s="46">
        <f t="shared" ref="C9:C37" si="18">B9/31</f>
        <v>2081.5483870967741</v>
      </c>
      <c r="D9" s="27">
        <f t="shared" ref="D9:E37" si="19">H9+L9+P9+T9+X9+AB9+AF9+AJ9+AN9+AR9+AV9+AZ9</f>
        <v>29084</v>
      </c>
      <c r="E9" s="28">
        <f t="shared" si="19"/>
        <v>35444</v>
      </c>
      <c r="F9" s="34">
        <f t="shared" si="0"/>
        <v>64528</v>
      </c>
      <c r="G9" s="35">
        <f t="shared" si="1"/>
        <v>2081.5483870967741</v>
      </c>
      <c r="H9" s="38">
        <v>29084</v>
      </c>
      <c r="I9" s="39">
        <v>35444</v>
      </c>
      <c r="J9" s="34">
        <f t="shared" si="2"/>
        <v>0</v>
      </c>
      <c r="K9" s="32">
        <f t="shared" si="3"/>
        <v>0</v>
      </c>
      <c r="L9" s="38"/>
      <c r="M9" s="39"/>
      <c r="N9" s="34">
        <f t="shared" si="4"/>
        <v>0</v>
      </c>
      <c r="O9" s="35">
        <f t="shared" si="5"/>
        <v>0</v>
      </c>
      <c r="P9" s="38"/>
      <c r="Q9" s="39"/>
      <c r="R9" s="34">
        <f t="shared" si="6"/>
        <v>0</v>
      </c>
      <c r="S9" s="35">
        <f t="shared" ref="S9:S35" si="20">R9/30</f>
        <v>0</v>
      </c>
      <c r="T9" s="38"/>
      <c r="U9" s="39"/>
      <c r="V9" s="34">
        <f t="shared" si="7"/>
        <v>0</v>
      </c>
      <c r="W9" s="35">
        <f t="shared" si="8"/>
        <v>0</v>
      </c>
      <c r="X9" s="38"/>
      <c r="Y9" s="39"/>
      <c r="Z9" s="34">
        <f t="shared" si="9"/>
        <v>0</v>
      </c>
      <c r="AA9" s="35">
        <f t="shared" si="10"/>
        <v>0</v>
      </c>
      <c r="AB9" s="38"/>
      <c r="AC9" s="39"/>
      <c r="AD9" s="34">
        <f t="shared" si="11"/>
        <v>0</v>
      </c>
      <c r="AE9" s="35">
        <f t="shared" ref="AE9:AE35" si="21">AD9/31</f>
        <v>0</v>
      </c>
      <c r="AF9" s="38"/>
      <c r="AG9" s="39"/>
      <c r="AH9" s="63">
        <f t="shared" si="12"/>
        <v>0</v>
      </c>
      <c r="AI9" s="35">
        <f t="shared" ref="AI9:AI35" si="22">AH9/31</f>
        <v>0</v>
      </c>
      <c r="AJ9" s="38"/>
      <c r="AK9" s="39"/>
      <c r="AL9" s="34">
        <f t="shared" si="13"/>
        <v>0</v>
      </c>
      <c r="AM9" s="35">
        <f t="shared" ref="AM9:AM36" si="23">AL9/30</f>
        <v>0</v>
      </c>
      <c r="AN9" s="38"/>
      <c r="AO9" s="39"/>
      <c r="AP9" s="34">
        <f t="shared" si="14"/>
        <v>0</v>
      </c>
      <c r="AQ9" s="35">
        <f t="shared" ref="AQ9:AQ35" si="24">AP9/31</f>
        <v>0</v>
      </c>
      <c r="AR9" s="38"/>
      <c r="AS9" s="39"/>
      <c r="AT9" s="34">
        <f t="shared" si="15"/>
        <v>0</v>
      </c>
      <c r="AU9" s="35">
        <f t="shared" ref="AU9:AU35" si="25">AT9/30</f>
        <v>0</v>
      </c>
      <c r="AV9" s="38"/>
      <c r="AW9" s="39"/>
      <c r="AX9" s="34">
        <f t="shared" si="16"/>
        <v>0</v>
      </c>
      <c r="AY9" s="35">
        <f t="shared" ref="AY9:AY35" si="26">AX9/31</f>
        <v>0</v>
      </c>
      <c r="AZ9" s="38"/>
      <c r="BA9" s="39"/>
    </row>
    <row r="10" spans="1:53" ht="15" customHeight="1" x14ac:dyDescent="0.3">
      <c r="A10" s="7" t="s">
        <v>5</v>
      </c>
      <c r="B10" s="26">
        <f t="shared" si="17"/>
        <v>170259</v>
      </c>
      <c r="C10" s="46">
        <f t="shared" si="18"/>
        <v>5492.2258064516127</v>
      </c>
      <c r="D10" s="27">
        <f t="shared" si="19"/>
        <v>89641</v>
      </c>
      <c r="E10" s="28">
        <f t="shared" si="19"/>
        <v>80618</v>
      </c>
      <c r="F10" s="34">
        <f t="shared" si="0"/>
        <v>170259</v>
      </c>
      <c r="G10" s="35">
        <f t="shared" si="1"/>
        <v>5492.2258064516127</v>
      </c>
      <c r="H10" s="38">
        <v>89641</v>
      </c>
      <c r="I10" s="39">
        <v>80618</v>
      </c>
      <c r="J10" s="34">
        <f t="shared" si="2"/>
        <v>0</v>
      </c>
      <c r="K10" s="32">
        <f t="shared" si="3"/>
        <v>0</v>
      </c>
      <c r="L10" s="38"/>
      <c r="M10" s="39"/>
      <c r="N10" s="34">
        <f t="shared" si="4"/>
        <v>0</v>
      </c>
      <c r="O10" s="35">
        <f t="shared" si="5"/>
        <v>0</v>
      </c>
      <c r="P10" s="38"/>
      <c r="Q10" s="39"/>
      <c r="R10" s="34">
        <f t="shared" si="6"/>
        <v>0</v>
      </c>
      <c r="S10" s="35">
        <f t="shared" si="20"/>
        <v>0</v>
      </c>
      <c r="T10" s="38"/>
      <c r="U10" s="39"/>
      <c r="V10" s="34">
        <f t="shared" si="7"/>
        <v>0</v>
      </c>
      <c r="W10" s="35">
        <f t="shared" si="8"/>
        <v>0</v>
      </c>
      <c r="X10" s="38"/>
      <c r="Y10" s="39"/>
      <c r="Z10" s="34">
        <f t="shared" si="9"/>
        <v>0</v>
      </c>
      <c r="AA10" s="35">
        <f t="shared" si="10"/>
        <v>0</v>
      </c>
      <c r="AB10" s="38"/>
      <c r="AC10" s="39"/>
      <c r="AD10" s="34">
        <f t="shared" si="11"/>
        <v>0</v>
      </c>
      <c r="AE10" s="35">
        <f t="shared" si="21"/>
        <v>0</v>
      </c>
      <c r="AF10" s="38"/>
      <c r="AG10" s="39"/>
      <c r="AH10" s="63">
        <f t="shared" si="12"/>
        <v>0</v>
      </c>
      <c r="AI10" s="35">
        <f t="shared" si="22"/>
        <v>0</v>
      </c>
      <c r="AJ10" s="38"/>
      <c r="AK10" s="39"/>
      <c r="AL10" s="34">
        <f t="shared" si="13"/>
        <v>0</v>
      </c>
      <c r="AM10" s="35">
        <f t="shared" si="23"/>
        <v>0</v>
      </c>
      <c r="AN10" s="38"/>
      <c r="AO10" s="39"/>
      <c r="AP10" s="34">
        <f t="shared" si="14"/>
        <v>0</v>
      </c>
      <c r="AQ10" s="35">
        <f t="shared" si="24"/>
        <v>0</v>
      </c>
      <c r="AR10" s="38"/>
      <c r="AS10" s="39"/>
      <c r="AT10" s="34">
        <f t="shared" si="15"/>
        <v>0</v>
      </c>
      <c r="AU10" s="35">
        <f t="shared" si="25"/>
        <v>0</v>
      </c>
      <c r="AV10" s="38"/>
      <c r="AW10" s="39"/>
      <c r="AX10" s="34">
        <f t="shared" si="16"/>
        <v>0</v>
      </c>
      <c r="AY10" s="35">
        <f t="shared" si="26"/>
        <v>0</v>
      </c>
      <c r="AZ10" s="38"/>
      <c r="BA10" s="39"/>
    </row>
    <row r="11" spans="1:53" ht="15" customHeight="1" x14ac:dyDescent="0.3">
      <c r="A11" s="7" t="s">
        <v>6</v>
      </c>
      <c r="B11" s="26">
        <f t="shared" si="17"/>
        <v>393430</v>
      </c>
      <c r="C11" s="46">
        <f t="shared" si="18"/>
        <v>12691.290322580646</v>
      </c>
      <c r="D11" s="27">
        <f t="shared" si="19"/>
        <v>197253</v>
      </c>
      <c r="E11" s="28">
        <f t="shared" si="19"/>
        <v>196177</v>
      </c>
      <c r="F11" s="34">
        <f t="shared" si="0"/>
        <v>393430</v>
      </c>
      <c r="G11" s="35">
        <f t="shared" si="1"/>
        <v>12691.290322580646</v>
      </c>
      <c r="H11" s="38">
        <v>197253</v>
      </c>
      <c r="I11" s="39">
        <v>196177</v>
      </c>
      <c r="J11" s="34">
        <f t="shared" si="2"/>
        <v>0</v>
      </c>
      <c r="K11" s="32">
        <f t="shared" si="3"/>
        <v>0</v>
      </c>
      <c r="L11" s="38"/>
      <c r="M11" s="39"/>
      <c r="N11" s="34">
        <f t="shared" si="4"/>
        <v>0</v>
      </c>
      <c r="O11" s="35">
        <f t="shared" si="5"/>
        <v>0</v>
      </c>
      <c r="P11" s="38"/>
      <c r="Q11" s="39"/>
      <c r="R11" s="34">
        <f t="shared" si="6"/>
        <v>0</v>
      </c>
      <c r="S11" s="35">
        <f t="shared" si="20"/>
        <v>0</v>
      </c>
      <c r="T11" s="38"/>
      <c r="U11" s="39"/>
      <c r="V11" s="34">
        <f t="shared" si="7"/>
        <v>0</v>
      </c>
      <c r="W11" s="35">
        <f t="shared" si="8"/>
        <v>0</v>
      </c>
      <c r="X11" s="38"/>
      <c r="Y11" s="39"/>
      <c r="Z11" s="34">
        <f t="shared" si="9"/>
        <v>0</v>
      </c>
      <c r="AA11" s="35">
        <f t="shared" si="10"/>
        <v>0</v>
      </c>
      <c r="AB11" s="38"/>
      <c r="AC11" s="39"/>
      <c r="AD11" s="34">
        <f t="shared" si="11"/>
        <v>0</v>
      </c>
      <c r="AE11" s="35">
        <f t="shared" si="21"/>
        <v>0</v>
      </c>
      <c r="AF11" s="38"/>
      <c r="AG11" s="39"/>
      <c r="AH11" s="63">
        <f t="shared" si="12"/>
        <v>0</v>
      </c>
      <c r="AI11" s="35">
        <f t="shared" si="22"/>
        <v>0</v>
      </c>
      <c r="AJ11" s="38"/>
      <c r="AK11" s="39"/>
      <c r="AL11" s="34">
        <f t="shared" si="13"/>
        <v>0</v>
      </c>
      <c r="AM11" s="35">
        <f t="shared" si="23"/>
        <v>0</v>
      </c>
      <c r="AN11" s="38"/>
      <c r="AO11" s="39"/>
      <c r="AP11" s="34">
        <f t="shared" si="14"/>
        <v>0</v>
      </c>
      <c r="AQ11" s="35">
        <f t="shared" si="24"/>
        <v>0</v>
      </c>
      <c r="AR11" s="38"/>
      <c r="AS11" s="39"/>
      <c r="AT11" s="34">
        <f t="shared" si="15"/>
        <v>0</v>
      </c>
      <c r="AU11" s="35">
        <f t="shared" si="25"/>
        <v>0</v>
      </c>
      <c r="AV11" s="38"/>
      <c r="AW11" s="39"/>
      <c r="AX11" s="34">
        <f t="shared" si="16"/>
        <v>0</v>
      </c>
      <c r="AY11" s="35">
        <f t="shared" si="26"/>
        <v>0</v>
      </c>
      <c r="AZ11" s="38"/>
      <c r="BA11" s="39"/>
    </row>
    <row r="12" spans="1:53" ht="15" customHeight="1" x14ac:dyDescent="0.3">
      <c r="A12" s="7" t="s">
        <v>7</v>
      </c>
      <c r="B12" s="26">
        <f t="shared" si="17"/>
        <v>491887</v>
      </c>
      <c r="C12" s="46">
        <f t="shared" si="18"/>
        <v>15867.322580645161</v>
      </c>
      <c r="D12" s="27">
        <f t="shared" si="19"/>
        <v>247653</v>
      </c>
      <c r="E12" s="28">
        <f t="shared" si="19"/>
        <v>244234</v>
      </c>
      <c r="F12" s="34">
        <f t="shared" si="0"/>
        <v>491887</v>
      </c>
      <c r="G12" s="35">
        <f t="shared" si="1"/>
        <v>15867.322580645161</v>
      </c>
      <c r="H12" s="38">
        <v>247653</v>
      </c>
      <c r="I12" s="39">
        <v>244234</v>
      </c>
      <c r="J12" s="34">
        <f t="shared" si="2"/>
        <v>0</v>
      </c>
      <c r="K12" s="32">
        <f t="shared" si="3"/>
        <v>0</v>
      </c>
      <c r="L12" s="38"/>
      <c r="M12" s="39"/>
      <c r="N12" s="34">
        <f t="shared" si="4"/>
        <v>0</v>
      </c>
      <c r="O12" s="35">
        <f t="shared" si="5"/>
        <v>0</v>
      </c>
      <c r="P12" s="38"/>
      <c r="Q12" s="39"/>
      <c r="R12" s="34">
        <f t="shared" si="6"/>
        <v>0</v>
      </c>
      <c r="S12" s="35">
        <f t="shared" si="20"/>
        <v>0</v>
      </c>
      <c r="T12" s="38"/>
      <c r="U12" s="39"/>
      <c r="V12" s="34">
        <f t="shared" si="7"/>
        <v>0</v>
      </c>
      <c r="W12" s="35">
        <f t="shared" si="8"/>
        <v>0</v>
      </c>
      <c r="X12" s="38"/>
      <c r="Y12" s="39"/>
      <c r="Z12" s="34">
        <f t="shared" si="9"/>
        <v>0</v>
      </c>
      <c r="AA12" s="35">
        <f t="shared" si="10"/>
        <v>0</v>
      </c>
      <c r="AB12" s="38"/>
      <c r="AC12" s="39"/>
      <c r="AD12" s="34">
        <f t="shared" si="11"/>
        <v>0</v>
      </c>
      <c r="AE12" s="35">
        <f t="shared" si="21"/>
        <v>0</v>
      </c>
      <c r="AF12" s="38"/>
      <c r="AG12" s="39"/>
      <c r="AH12" s="63">
        <f t="shared" si="12"/>
        <v>0</v>
      </c>
      <c r="AI12" s="35">
        <f t="shared" si="22"/>
        <v>0</v>
      </c>
      <c r="AJ12" s="38"/>
      <c r="AK12" s="39"/>
      <c r="AL12" s="34">
        <f t="shared" si="13"/>
        <v>0</v>
      </c>
      <c r="AM12" s="35">
        <f t="shared" si="23"/>
        <v>0</v>
      </c>
      <c r="AN12" s="38"/>
      <c r="AO12" s="39"/>
      <c r="AP12" s="34">
        <f t="shared" si="14"/>
        <v>0</v>
      </c>
      <c r="AQ12" s="35">
        <f t="shared" si="24"/>
        <v>0</v>
      </c>
      <c r="AR12" s="38"/>
      <c r="AS12" s="39"/>
      <c r="AT12" s="34">
        <f t="shared" si="15"/>
        <v>0</v>
      </c>
      <c r="AU12" s="35">
        <f t="shared" si="25"/>
        <v>0</v>
      </c>
      <c r="AV12" s="38"/>
      <c r="AW12" s="39"/>
      <c r="AX12" s="34">
        <f t="shared" si="16"/>
        <v>0</v>
      </c>
      <c r="AY12" s="35">
        <f t="shared" si="26"/>
        <v>0</v>
      </c>
      <c r="AZ12" s="38"/>
      <c r="BA12" s="39"/>
    </row>
    <row r="13" spans="1:53" ht="15" customHeight="1" x14ac:dyDescent="0.3">
      <c r="A13" s="7" t="s">
        <v>8</v>
      </c>
      <c r="B13" s="26">
        <f t="shared" si="17"/>
        <v>273646</v>
      </c>
      <c r="C13" s="46">
        <f t="shared" si="18"/>
        <v>8827.2903225806458</v>
      </c>
      <c r="D13" s="27">
        <f t="shared" si="19"/>
        <v>137941</v>
      </c>
      <c r="E13" s="28">
        <f t="shared" si="19"/>
        <v>135705</v>
      </c>
      <c r="F13" s="34">
        <f t="shared" si="0"/>
        <v>273646</v>
      </c>
      <c r="G13" s="35">
        <f t="shared" si="1"/>
        <v>8827.2903225806458</v>
      </c>
      <c r="H13" s="38">
        <v>137941</v>
      </c>
      <c r="I13" s="39">
        <v>135705</v>
      </c>
      <c r="J13" s="34">
        <f t="shared" si="2"/>
        <v>0</v>
      </c>
      <c r="K13" s="32">
        <f t="shared" si="3"/>
        <v>0</v>
      </c>
      <c r="L13" s="38"/>
      <c r="M13" s="39"/>
      <c r="N13" s="34">
        <f t="shared" si="4"/>
        <v>0</v>
      </c>
      <c r="O13" s="35">
        <f t="shared" si="5"/>
        <v>0</v>
      </c>
      <c r="P13" s="38"/>
      <c r="Q13" s="39"/>
      <c r="R13" s="34">
        <f t="shared" si="6"/>
        <v>0</v>
      </c>
      <c r="S13" s="35">
        <f t="shared" si="20"/>
        <v>0</v>
      </c>
      <c r="T13" s="38"/>
      <c r="U13" s="39"/>
      <c r="V13" s="34">
        <f t="shared" si="7"/>
        <v>0</v>
      </c>
      <c r="W13" s="35">
        <f t="shared" si="8"/>
        <v>0</v>
      </c>
      <c r="X13" s="38"/>
      <c r="Y13" s="39"/>
      <c r="Z13" s="34">
        <f t="shared" si="9"/>
        <v>0</v>
      </c>
      <c r="AA13" s="35">
        <f t="shared" si="10"/>
        <v>0</v>
      </c>
      <c r="AB13" s="38"/>
      <c r="AC13" s="39"/>
      <c r="AD13" s="34">
        <f t="shared" si="11"/>
        <v>0</v>
      </c>
      <c r="AE13" s="35">
        <f t="shared" si="21"/>
        <v>0</v>
      </c>
      <c r="AF13" s="38"/>
      <c r="AG13" s="39"/>
      <c r="AH13" s="63">
        <f t="shared" si="12"/>
        <v>0</v>
      </c>
      <c r="AI13" s="35">
        <f t="shared" si="22"/>
        <v>0</v>
      </c>
      <c r="AJ13" s="38"/>
      <c r="AK13" s="39"/>
      <c r="AL13" s="34">
        <f t="shared" si="13"/>
        <v>0</v>
      </c>
      <c r="AM13" s="35">
        <f t="shared" si="23"/>
        <v>0</v>
      </c>
      <c r="AN13" s="38"/>
      <c r="AO13" s="39"/>
      <c r="AP13" s="34">
        <f t="shared" si="14"/>
        <v>0</v>
      </c>
      <c r="AQ13" s="35">
        <f t="shared" si="24"/>
        <v>0</v>
      </c>
      <c r="AR13" s="38"/>
      <c r="AS13" s="39"/>
      <c r="AT13" s="34">
        <f t="shared" si="15"/>
        <v>0</v>
      </c>
      <c r="AU13" s="35">
        <f t="shared" si="25"/>
        <v>0</v>
      </c>
      <c r="AV13" s="38"/>
      <c r="AW13" s="39"/>
      <c r="AX13" s="34">
        <f t="shared" si="16"/>
        <v>0</v>
      </c>
      <c r="AY13" s="35">
        <f t="shared" si="26"/>
        <v>0</v>
      </c>
      <c r="AZ13" s="38"/>
      <c r="BA13" s="39"/>
    </row>
    <row r="14" spans="1:53" ht="15" customHeight="1" x14ac:dyDescent="0.3">
      <c r="A14" s="7" t="s">
        <v>9</v>
      </c>
      <c r="B14" s="26">
        <f t="shared" si="17"/>
        <v>676532</v>
      </c>
      <c r="C14" s="46">
        <f t="shared" si="18"/>
        <v>21823.612903225807</v>
      </c>
      <c r="D14" s="27">
        <f t="shared" si="19"/>
        <v>343396</v>
      </c>
      <c r="E14" s="28">
        <f t="shared" si="19"/>
        <v>333136</v>
      </c>
      <c r="F14" s="34">
        <f t="shared" si="0"/>
        <v>676532</v>
      </c>
      <c r="G14" s="35">
        <f t="shared" si="1"/>
        <v>21823.612903225807</v>
      </c>
      <c r="H14" s="38">
        <v>343396</v>
      </c>
      <c r="I14" s="39">
        <v>333136</v>
      </c>
      <c r="J14" s="34">
        <f t="shared" si="2"/>
        <v>0</v>
      </c>
      <c r="K14" s="32">
        <f t="shared" si="3"/>
        <v>0</v>
      </c>
      <c r="L14" s="38"/>
      <c r="M14" s="39"/>
      <c r="N14" s="34">
        <f t="shared" si="4"/>
        <v>0</v>
      </c>
      <c r="O14" s="35">
        <f t="shared" si="5"/>
        <v>0</v>
      </c>
      <c r="P14" s="38"/>
      <c r="Q14" s="39"/>
      <c r="R14" s="34">
        <f t="shared" si="6"/>
        <v>0</v>
      </c>
      <c r="S14" s="35">
        <f t="shared" si="20"/>
        <v>0</v>
      </c>
      <c r="T14" s="38"/>
      <c r="U14" s="39"/>
      <c r="V14" s="34">
        <f t="shared" si="7"/>
        <v>0</v>
      </c>
      <c r="W14" s="35">
        <f t="shared" si="8"/>
        <v>0</v>
      </c>
      <c r="X14" s="38"/>
      <c r="Y14" s="39"/>
      <c r="Z14" s="34">
        <f t="shared" si="9"/>
        <v>0</v>
      </c>
      <c r="AA14" s="35">
        <f t="shared" si="10"/>
        <v>0</v>
      </c>
      <c r="AB14" s="38"/>
      <c r="AC14" s="39"/>
      <c r="AD14" s="34">
        <f t="shared" si="11"/>
        <v>0</v>
      </c>
      <c r="AE14" s="35">
        <f t="shared" si="21"/>
        <v>0</v>
      </c>
      <c r="AF14" s="38"/>
      <c r="AG14" s="39"/>
      <c r="AH14" s="63">
        <f t="shared" si="12"/>
        <v>0</v>
      </c>
      <c r="AI14" s="35">
        <f t="shared" si="22"/>
        <v>0</v>
      </c>
      <c r="AJ14" s="38"/>
      <c r="AK14" s="39"/>
      <c r="AL14" s="34">
        <f t="shared" si="13"/>
        <v>0</v>
      </c>
      <c r="AM14" s="35">
        <f t="shared" si="23"/>
        <v>0</v>
      </c>
      <c r="AN14" s="38"/>
      <c r="AO14" s="39"/>
      <c r="AP14" s="34">
        <f t="shared" si="14"/>
        <v>0</v>
      </c>
      <c r="AQ14" s="35">
        <f t="shared" si="24"/>
        <v>0</v>
      </c>
      <c r="AR14" s="38"/>
      <c r="AS14" s="39"/>
      <c r="AT14" s="34">
        <f t="shared" si="15"/>
        <v>0</v>
      </c>
      <c r="AU14" s="35">
        <f t="shared" si="25"/>
        <v>0</v>
      </c>
      <c r="AV14" s="38"/>
      <c r="AW14" s="39"/>
      <c r="AX14" s="34">
        <f t="shared" si="16"/>
        <v>0</v>
      </c>
      <c r="AY14" s="35">
        <f t="shared" si="26"/>
        <v>0</v>
      </c>
      <c r="AZ14" s="38"/>
      <c r="BA14" s="39"/>
    </row>
    <row r="15" spans="1:53" ht="15" customHeight="1" x14ac:dyDescent="0.3">
      <c r="A15" s="7" t="s">
        <v>10</v>
      </c>
      <c r="B15" s="26">
        <f t="shared" si="17"/>
        <v>411744</v>
      </c>
      <c r="C15" s="46">
        <f t="shared" si="18"/>
        <v>13282.064516129032</v>
      </c>
      <c r="D15" s="27">
        <f t="shared" si="19"/>
        <v>208500</v>
      </c>
      <c r="E15" s="28">
        <f t="shared" si="19"/>
        <v>203244</v>
      </c>
      <c r="F15" s="34">
        <f t="shared" si="0"/>
        <v>411744</v>
      </c>
      <c r="G15" s="35">
        <f t="shared" si="1"/>
        <v>13282.064516129032</v>
      </c>
      <c r="H15" s="38">
        <v>208500</v>
      </c>
      <c r="I15" s="39">
        <v>203244</v>
      </c>
      <c r="J15" s="34">
        <f t="shared" si="2"/>
        <v>0</v>
      </c>
      <c r="K15" s="32">
        <f t="shared" si="3"/>
        <v>0</v>
      </c>
      <c r="L15" s="38"/>
      <c r="M15" s="39"/>
      <c r="N15" s="34">
        <f t="shared" si="4"/>
        <v>0</v>
      </c>
      <c r="O15" s="35">
        <f t="shared" si="5"/>
        <v>0</v>
      </c>
      <c r="P15" s="38"/>
      <c r="Q15" s="39"/>
      <c r="R15" s="34">
        <f t="shared" si="6"/>
        <v>0</v>
      </c>
      <c r="S15" s="35">
        <f t="shared" si="20"/>
        <v>0</v>
      </c>
      <c r="T15" s="38"/>
      <c r="U15" s="39"/>
      <c r="V15" s="34">
        <f t="shared" si="7"/>
        <v>0</v>
      </c>
      <c r="W15" s="35">
        <f t="shared" si="8"/>
        <v>0</v>
      </c>
      <c r="X15" s="38"/>
      <c r="Y15" s="39"/>
      <c r="Z15" s="34">
        <f t="shared" si="9"/>
        <v>0</v>
      </c>
      <c r="AA15" s="35">
        <f t="shared" si="10"/>
        <v>0</v>
      </c>
      <c r="AB15" s="38"/>
      <c r="AC15" s="39"/>
      <c r="AD15" s="34">
        <f t="shared" si="11"/>
        <v>0</v>
      </c>
      <c r="AE15" s="35">
        <f t="shared" si="21"/>
        <v>0</v>
      </c>
      <c r="AF15" s="38"/>
      <c r="AG15" s="39"/>
      <c r="AH15" s="63">
        <f t="shared" si="12"/>
        <v>0</v>
      </c>
      <c r="AI15" s="35">
        <f t="shared" si="22"/>
        <v>0</v>
      </c>
      <c r="AJ15" s="38"/>
      <c r="AK15" s="39"/>
      <c r="AL15" s="34">
        <f t="shared" si="13"/>
        <v>0</v>
      </c>
      <c r="AM15" s="35">
        <f t="shared" si="23"/>
        <v>0</v>
      </c>
      <c r="AN15" s="38"/>
      <c r="AO15" s="39"/>
      <c r="AP15" s="34">
        <f t="shared" si="14"/>
        <v>0</v>
      </c>
      <c r="AQ15" s="35">
        <f t="shared" si="24"/>
        <v>0</v>
      </c>
      <c r="AR15" s="38"/>
      <c r="AS15" s="39"/>
      <c r="AT15" s="34">
        <f t="shared" si="15"/>
        <v>0</v>
      </c>
      <c r="AU15" s="35">
        <f t="shared" si="25"/>
        <v>0</v>
      </c>
      <c r="AV15" s="38"/>
      <c r="AW15" s="39"/>
      <c r="AX15" s="34">
        <f t="shared" si="16"/>
        <v>0</v>
      </c>
      <c r="AY15" s="35">
        <f t="shared" si="26"/>
        <v>0</v>
      </c>
      <c r="AZ15" s="38"/>
      <c r="BA15" s="39"/>
    </row>
    <row r="16" spans="1:53" ht="15" customHeight="1" x14ac:dyDescent="0.3">
      <c r="A16" s="7" t="s">
        <v>11</v>
      </c>
      <c r="B16" s="26">
        <f t="shared" si="17"/>
        <v>332020</v>
      </c>
      <c r="C16" s="46">
        <f t="shared" si="18"/>
        <v>10710.322580645161</v>
      </c>
      <c r="D16" s="27">
        <f t="shared" si="19"/>
        <v>163887</v>
      </c>
      <c r="E16" s="28">
        <f t="shared" si="19"/>
        <v>168133</v>
      </c>
      <c r="F16" s="34">
        <f t="shared" si="0"/>
        <v>332020</v>
      </c>
      <c r="G16" s="35">
        <f t="shared" si="1"/>
        <v>10710.322580645161</v>
      </c>
      <c r="H16" s="38">
        <v>163887</v>
      </c>
      <c r="I16" s="39">
        <v>168133</v>
      </c>
      <c r="J16" s="34">
        <f t="shared" si="2"/>
        <v>0</v>
      </c>
      <c r="K16" s="32">
        <f t="shared" si="3"/>
        <v>0</v>
      </c>
      <c r="L16" s="38"/>
      <c r="M16" s="39"/>
      <c r="N16" s="34">
        <f t="shared" si="4"/>
        <v>0</v>
      </c>
      <c r="O16" s="35">
        <f t="shared" si="5"/>
        <v>0</v>
      </c>
      <c r="P16" s="38"/>
      <c r="Q16" s="39"/>
      <c r="R16" s="34">
        <f t="shared" si="6"/>
        <v>0</v>
      </c>
      <c r="S16" s="35">
        <f t="shared" si="20"/>
        <v>0</v>
      </c>
      <c r="T16" s="38"/>
      <c r="U16" s="39"/>
      <c r="V16" s="34">
        <f t="shared" si="7"/>
        <v>0</v>
      </c>
      <c r="W16" s="35">
        <f t="shared" si="8"/>
        <v>0</v>
      </c>
      <c r="X16" s="38"/>
      <c r="Y16" s="39"/>
      <c r="Z16" s="34">
        <f t="shared" si="9"/>
        <v>0</v>
      </c>
      <c r="AA16" s="35">
        <f t="shared" si="10"/>
        <v>0</v>
      </c>
      <c r="AB16" s="38"/>
      <c r="AC16" s="39"/>
      <c r="AD16" s="34">
        <f t="shared" si="11"/>
        <v>0</v>
      </c>
      <c r="AE16" s="35">
        <f t="shared" si="21"/>
        <v>0</v>
      </c>
      <c r="AF16" s="38"/>
      <c r="AG16" s="39"/>
      <c r="AH16" s="63">
        <f t="shared" si="12"/>
        <v>0</v>
      </c>
      <c r="AI16" s="35">
        <f t="shared" si="22"/>
        <v>0</v>
      </c>
      <c r="AJ16" s="38"/>
      <c r="AK16" s="39"/>
      <c r="AL16" s="34">
        <f t="shared" si="13"/>
        <v>0</v>
      </c>
      <c r="AM16" s="35">
        <f t="shared" si="23"/>
        <v>0</v>
      </c>
      <c r="AN16" s="38"/>
      <c r="AO16" s="39"/>
      <c r="AP16" s="34">
        <f t="shared" si="14"/>
        <v>0</v>
      </c>
      <c r="AQ16" s="35">
        <f t="shared" si="24"/>
        <v>0</v>
      </c>
      <c r="AR16" s="38"/>
      <c r="AS16" s="39"/>
      <c r="AT16" s="34">
        <f t="shared" si="15"/>
        <v>0</v>
      </c>
      <c r="AU16" s="35">
        <f t="shared" si="25"/>
        <v>0</v>
      </c>
      <c r="AV16" s="38"/>
      <c r="AW16" s="39"/>
      <c r="AX16" s="34">
        <f t="shared" si="16"/>
        <v>0</v>
      </c>
      <c r="AY16" s="35">
        <f t="shared" si="26"/>
        <v>0</v>
      </c>
      <c r="AZ16" s="38"/>
      <c r="BA16" s="39"/>
    </row>
    <row r="17" spans="1:53" ht="15" customHeight="1" x14ac:dyDescent="0.3">
      <c r="A17" s="7" t="s">
        <v>12</v>
      </c>
      <c r="B17" s="26">
        <f t="shared" si="17"/>
        <v>621338</v>
      </c>
      <c r="C17" s="46">
        <f t="shared" si="18"/>
        <v>20043.16129032258</v>
      </c>
      <c r="D17" s="27">
        <f t="shared" si="19"/>
        <v>310058</v>
      </c>
      <c r="E17" s="28">
        <f t="shared" si="19"/>
        <v>311280</v>
      </c>
      <c r="F17" s="34">
        <f t="shared" si="0"/>
        <v>621338</v>
      </c>
      <c r="G17" s="35">
        <f t="shared" si="1"/>
        <v>20043.16129032258</v>
      </c>
      <c r="H17" s="38">
        <v>310058</v>
      </c>
      <c r="I17" s="39">
        <v>311280</v>
      </c>
      <c r="J17" s="34">
        <f t="shared" si="2"/>
        <v>0</v>
      </c>
      <c r="K17" s="32">
        <f t="shared" si="3"/>
        <v>0</v>
      </c>
      <c r="L17" s="38"/>
      <c r="M17" s="39"/>
      <c r="N17" s="34">
        <f t="shared" si="4"/>
        <v>0</v>
      </c>
      <c r="O17" s="35">
        <f t="shared" si="5"/>
        <v>0</v>
      </c>
      <c r="P17" s="38"/>
      <c r="Q17" s="39"/>
      <c r="R17" s="34">
        <f t="shared" si="6"/>
        <v>0</v>
      </c>
      <c r="S17" s="35">
        <f t="shared" si="20"/>
        <v>0</v>
      </c>
      <c r="T17" s="38"/>
      <c r="U17" s="39"/>
      <c r="V17" s="34">
        <f t="shared" si="7"/>
        <v>0</v>
      </c>
      <c r="W17" s="35">
        <f t="shared" si="8"/>
        <v>0</v>
      </c>
      <c r="X17" s="38"/>
      <c r="Y17" s="39"/>
      <c r="Z17" s="34">
        <f t="shared" si="9"/>
        <v>0</v>
      </c>
      <c r="AA17" s="35">
        <f t="shared" si="10"/>
        <v>0</v>
      </c>
      <c r="AB17" s="38"/>
      <c r="AC17" s="39"/>
      <c r="AD17" s="34">
        <f t="shared" si="11"/>
        <v>0</v>
      </c>
      <c r="AE17" s="35">
        <f t="shared" si="21"/>
        <v>0</v>
      </c>
      <c r="AF17" s="38"/>
      <c r="AG17" s="39"/>
      <c r="AH17" s="63">
        <f t="shared" si="12"/>
        <v>0</v>
      </c>
      <c r="AI17" s="35">
        <f t="shared" si="22"/>
        <v>0</v>
      </c>
      <c r="AJ17" s="38"/>
      <c r="AK17" s="39"/>
      <c r="AL17" s="34">
        <f t="shared" si="13"/>
        <v>0</v>
      </c>
      <c r="AM17" s="35">
        <f t="shared" si="23"/>
        <v>0</v>
      </c>
      <c r="AN17" s="38"/>
      <c r="AO17" s="39"/>
      <c r="AP17" s="34">
        <f t="shared" si="14"/>
        <v>0</v>
      </c>
      <c r="AQ17" s="35">
        <f t="shared" si="24"/>
        <v>0</v>
      </c>
      <c r="AR17" s="38"/>
      <c r="AS17" s="39"/>
      <c r="AT17" s="34">
        <f t="shared" si="15"/>
        <v>0</v>
      </c>
      <c r="AU17" s="35">
        <f t="shared" si="25"/>
        <v>0</v>
      </c>
      <c r="AV17" s="38"/>
      <c r="AW17" s="39"/>
      <c r="AX17" s="34">
        <f t="shared" si="16"/>
        <v>0</v>
      </c>
      <c r="AY17" s="35">
        <f t="shared" si="26"/>
        <v>0</v>
      </c>
      <c r="AZ17" s="38"/>
      <c r="BA17" s="39"/>
    </row>
    <row r="18" spans="1:53" ht="15" customHeight="1" x14ac:dyDescent="0.3">
      <c r="A18" s="7" t="s">
        <v>13</v>
      </c>
      <c r="B18" s="26">
        <f t="shared" si="17"/>
        <v>340028</v>
      </c>
      <c r="C18" s="46">
        <f t="shared" si="18"/>
        <v>10968.645161290322</v>
      </c>
      <c r="D18" s="27">
        <f t="shared" si="19"/>
        <v>176738</v>
      </c>
      <c r="E18" s="28">
        <f t="shared" si="19"/>
        <v>163290</v>
      </c>
      <c r="F18" s="34">
        <f t="shared" si="0"/>
        <v>340028</v>
      </c>
      <c r="G18" s="35">
        <f t="shared" si="1"/>
        <v>10968.645161290322</v>
      </c>
      <c r="H18" s="38">
        <v>176738</v>
      </c>
      <c r="I18" s="39">
        <v>163290</v>
      </c>
      <c r="J18" s="34">
        <f t="shared" si="2"/>
        <v>0</v>
      </c>
      <c r="K18" s="32">
        <f t="shared" si="3"/>
        <v>0</v>
      </c>
      <c r="L18" s="38"/>
      <c r="M18" s="39"/>
      <c r="N18" s="34">
        <f t="shared" si="4"/>
        <v>0</v>
      </c>
      <c r="O18" s="35">
        <f t="shared" si="5"/>
        <v>0</v>
      </c>
      <c r="P18" s="38"/>
      <c r="Q18" s="39"/>
      <c r="R18" s="34">
        <f t="shared" si="6"/>
        <v>0</v>
      </c>
      <c r="S18" s="35">
        <f t="shared" si="20"/>
        <v>0</v>
      </c>
      <c r="T18" s="38"/>
      <c r="U18" s="39"/>
      <c r="V18" s="34">
        <f t="shared" si="7"/>
        <v>0</v>
      </c>
      <c r="W18" s="35">
        <f t="shared" si="8"/>
        <v>0</v>
      </c>
      <c r="X18" s="38"/>
      <c r="Y18" s="39"/>
      <c r="Z18" s="34">
        <f t="shared" si="9"/>
        <v>0</v>
      </c>
      <c r="AA18" s="35">
        <f t="shared" si="10"/>
        <v>0</v>
      </c>
      <c r="AB18" s="38"/>
      <c r="AC18" s="39"/>
      <c r="AD18" s="34">
        <f t="shared" si="11"/>
        <v>0</v>
      </c>
      <c r="AE18" s="35">
        <f t="shared" si="21"/>
        <v>0</v>
      </c>
      <c r="AF18" s="38"/>
      <c r="AG18" s="39"/>
      <c r="AH18" s="63">
        <f t="shared" si="12"/>
        <v>0</v>
      </c>
      <c r="AI18" s="35">
        <f t="shared" si="22"/>
        <v>0</v>
      </c>
      <c r="AJ18" s="38"/>
      <c r="AK18" s="39"/>
      <c r="AL18" s="34">
        <f t="shared" si="13"/>
        <v>0</v>
      </c>
      <c r="AM18" s="35">
        <f t="shared" si="23"/>
        <v>0</v>
      </c>
      <c r="AN18" s="38"/>
      <c r="AO18" s="39"/>
      <c r="AP18" s="34">
        <f t="shared" si="14"/>
        <v>0</v>
      </c>
      <c r="AQ18" s="35">
        <f t="shared" si="24"/>
        <v>0</v>
      </c>
      <c r="AR18" s="38"/>
      <c r="AS18" s="39"/>
      <c r="AT18" s="34">
        <f t="shared" si="15"/>
        <v>0</v>
      </c>
      <c r="AU18" s="35">
        <f t="shared" si="25"/>
        <v>0</v>
      </c>
      <c r="AV18" s="38"/>
      <c r="AW18" s="39"/>
      <c r="AX18" s="34">
        <f t="shared" si="16"/>
        <v>0</v>
      </c>
      <c r="AY18" s="35">
        <f t="shared" si="26"/>
        <v>0</v>
      </c>
      <c r="AZ18" s="38"/>
      <c r="BA18" s="39"/>
    </row>
    <row r="19" spans="1:53" ht="15" customHeight="1" x14ac:dyDescent="0.3">
      <c r="A19" s="7" t="s">
        <v>14</v>
      </c>
      <c r="B19" s="26">
        <f t="shared" si="17"/>
        <v>181290</v>
      </c>
      <c r="C19" s="46">
        <f t="shared" si="18"/>
        <v>5848.0645161290322</v>
      </c>
      <c r="D19" s="27">
        <f t="shared" si="19"/>
        <v>92327</v>
      </c>
      <c r="E19" s="28">
        <f t="shared" si="19"/>
        <v>88963</v>
      </c>
      <c r="F19" s="34">
        <f t="shared" si="0"/>
        <v>181290</v>
      </c>
      <c r="G19" s="35">
        <f t="shared" si="1"/>
        <v>5848.0645161290322</v>
      </c>
      <c r="H19" s="38">
        <v>92327</v>
      </c>
      <c r="I19" s="39">
        <v>88963</v>
      </c>
      <c r="J19" s="34">
        <f t="shared" si="2"/>
        <v>0</v>
      </c>
      <c r="K19" s="32">
        <f t="shared" si="3"/>
        <v>0</v>
      </c>
      <c r="L19" s="38"/>
      <c r="M19" s="39"/>
      <c r="N19" s="34">
        <f t="shared" si="4"/>
        <v>0</v>
      </c>
      <c r="O19" s="35">
        <f t="shared" si="5"/>
        <v>0</v>
      </c>
      <c r="P19" s="38"/>
      <c r="Q19" s="39"/>
      <c r="R19" s="34">
        <f t="shared" si="6"/>
        <v>0</v>
      </c>
      <c r="S19" s="35">
        <f t="shared" si="20"/>
        <v>0</v>
      </c>
      <c r="T19" s="38"/>
      <c r="U19" s="39"/>
      <c r="V19" s="34">
        <f t="shared" si="7"/>
        <v>0</v>
      </c>
      <c r="W19" s="35">
        <f t="shared" si="8"/>
        <v>0</v>
      </c>
      <c r="X19" s="38"/>
      <c r="Y19" s="39"/>
      <c r="Z19" s="34">
        <f t="shared" si="9"/>
        <v>0</v>
      </c>
      <c r="AA19" s="35">
        <f t="shared" si="10"/>
        <v>0</v>
      </c>
      <c r="AB19" s="38"/>
      <c r="AC19" s="39"/>
      <c r="AD19" s="34">
        <f t="shared" si="11"/>
        <v>0</v>
      </c>
      <c r="AE19" s="35">
        <f t="shared" si="21"/>
        <v>0</v>
      </c>
      <c r="AF19" s="38"/>
      <c r="AG19" s="39"/>
      <c r="AH19" s="63">
        <f t="shared" si="12"/>
        <v>0</v>
      </c>
      <c r="AI19" s="35">
        <f t="shared" si="22"/>
        <v>0</v>
      </c>
      <c r="AJ19" s="38"/>
      <c r="AK19" s="39"/>
      <c r="AL19" s="34">
        <f t="shared" si="13"/>
        <v>0</v>
      </c>
      <c r="AM19" s="35">
        <f t="shared" si="23"/>
        <v>0</v>
      </c>
      <c r="AN19" s="38"/>
      <c r="AO19" s="39"/>
      <c r="AP19" s="34">
        <f t="shared" si="14"/>
        <v>0</v>
      </c>
      <c r="AQ19" s="35">
        <f t="shared" si="24"/>
        <v>0</v>
      </c>
      <c r="AR19" s="38"/>
      <c r="AS19" s="39"/>
      <c r="AT19" s="34">
        <f t="shared" si="15"/>
        <v>0</v>
      </c>
      <c r="AU19" s="35">
        <f t="shared" si="25"/>
        <v>0</v>
      </c>
      <c r="AV19" s="38"/>
      <c r="AW19" s="39"/>
      <c r="AX19" s="34">
        <f t="shared" si="16"/>
        <v>0</v>
      </c>
      <c r="AY19" s="35">
        <f t="shared" si="26"/>
        <v>0</v>
      </c>
      <c r="AZ19" s="38"/>
      <c r="BA19" s="39"/>
    </row>
    <row r="20" spans="1:53" ht="15" customHeight="1" x14ac:dyDescent="0.3">
      <c r="A20" s="7" t="s">
        <v>15</v>
      </c>
      <c r="B20" s="26">
        <f t="shared" si="17"/>
        <v>131162</v>
      </c>
      <c r="C20" s="46">
        <f t="shared" si="18"/>
        <v>4231.0322580645161</v>
      </c>
      <c r="D20" s="27">
        <f t="shared" si="19"/>
        <v>65575</v>
      </c>
      <c r="E20" s="28">
        <f t="shared" si="19"/>
        <v>65587</v>
      </c>
      <c r="F20" s="34">
        <f t="shared" si="0"/>
        <v>131162</v>
      </c>
      <c r="G20" s="35">
        <f t="shared" si="1"/>
        <v>4231.0322580645161</v>
      </c>
      <c r="H20" s="38">
        <v>65575</v>
      </c>
      <c r="I20" s="39">
        <v>65587</v>
      </c>
      <c r="J20" s="34">
        <f t="shared" si="2"/>
        <v>0</v>
      </c>
      <c r="K20" s="32">
        <f t="shared" si="3"/>
        <v>0</v>
      </c>
      <c r="L20" s="38"/>
      <c r="M20" s="39"/>
      <c r="N20" s="34">
        <f t="shared" si="4"/>
        <v>0</v>
      </c>
      <c r="O20" s="35">
        <f t="shared" si="5"/>
        <v>0</v>
      </c>
      <c r="P20" s="38"/>
      <c r="Q20" s="39"/>
      <c r="R20" s="34">
        <f t="shared" si="6"/>
        <v>0</v>
      </c>
      <c r="S20" s="35">
        <f t="shared" si="20"/>
        <v>0</v>
      </c>
      <c r="T20" s="38"/>
      <c r="U20" s="39"/>
      <c r="V20" s="34">
        <f t="shared" si="7"/>
        <v>0</v>
      </c>
      <c r="W20" s="35">
        <f t="shared" si="8"/>
        <v>0</v>
      </c>
      <c r="X20" s="38"/>
      <c r="Y20" s="39"/>
      <c r="Z20" s="34">
        <f t="shared" si="9"/>
        <v>0</v>
      </c>
      <c r="AA20" s="35">
        <f t="shared" si="10"/>
        <v>0</v>
      </c>
      <c r="AB20" s="38"/>
      <c r="AC20" s="39"/>
      <c r="AD20" s="34">
        <f t="shared" si="11"/>
        <v>0</v>
      </c>
      <c r="AE20" s="35">
        <f t="shared" si="21"/>
        <v>0</v>
      </c>
      <c r="AF20" s="38"/>
      <c r="AG20" s="39"/>
      <c r="AH20" s="63">
        <f t="shared" si="12"/>
        <v>0</v>
      </c>
      <c r="AI20" s="35">
        <f t="shared" si="22"/>
        <v>0</v>
      </c>
      <c r="AJ20" s="38"/>
      <c r="AK20" s="39"/>
      <c r="AL20" s="34">
        <f t="shared" si="13"/>
        <v>0</v>
      </c>
      <c r="AM20" s="35">
        <f t="shared" si="23"/>
        <v>0</v>
      </c>
      <c r="AN20" s="38"/>
      <c r="AO20" s="39"/>
      <c r="AP20" s="34">
        <f t="shared" si="14"/>
        <v>0</v>
      </c>
      <c r="AQ20" s="35">
        <f t="shared" si="24"/>
        <v>0</v>
      </c>
      <c r="AR20" s="38"/>
      <c r="AS20" s="39"/>
      <c r="AT20" s="34">
        <f t="shared" si="15"/>
        <v>0</v>
      </c>
      <c r="AU20" s="35">
        <f t="shared" si="25"/>
        <v>0</v>
      </c>
      <c r="AV20" s="38"/>
      <c r="AW20" s="39"/>
      <c r="AX20" s="34">
        <f t="shared" si="16"/>
        <v>0</v>
      </c>
      <c r="AY20" s="35">
        <f t="shared" si="26"/>
        <v>0</v>
      </c>
      <c r="AZ20" s="38"/>
      <c r="BA20" s="39"/>
    </row>
    <row r="21" spans="1:53" ht="15" customHeight="1" x14ac:dyDescent="0.3">
      <c r="A21" s="7" t="s">
        <v>16</v>
      </c>
      <c r="B21" s="26">
        <f t="shared" si="17"/>
        <v>528980</v>
      </c>
      <c r="C21" s="46">
        <f t="shared" si="18"/>
        <v>17063.870967741936</v>
      </c>
      <c r="D21" s="27">
        <f t="shared" si="19"/>
        <v>274991</v>
      </c>
      <c r="E21" s="28">
        <f t="shared" si="19"/>
        <v>253989</v>
      </c>
      <c r="F21" s="34">
        <f t="shared" si="0"/>
        <v>528980</v>
      </c>
      <c r="G21" s="35">
        <f t="shared" si="1"/>
        <v>17063.870967741936</v>
      </c>
      <c r="H21" s="38">
        <v>274991</v>
      </c>
      <c r="I21" s="39">
        <v>253989</v>
      </c>
      <c r="J21" s="34">
        <f t="shared" si="2"/>
        <v>0</v>
      </c>
      <c r="K21" s="32">
        <f t="shared" si="3"/>
        <v>0</v>
      </c>
      <c r="L21" s="38"/>
      <c r="M21" s="39"/>
      <c r="N21" s="34">
        <f t="shared" si="4"/>
        <v>0</v>
      </c>
      <c r="O21" s="35">
        <f t="shared" si="5"/>
        <v>0</v>
      </c>
      <c r="P21" s="38"/>
      <c r="Q21" s="39"/>
      <c r="R21" s="34">
        <f t="shared" si="6"/>
        <v>0</v>
      </c>
      <c r="S21" s="35">
        <f t="shared" si="20"/>
        <v>0</v>
      </c>
      <c r="T21" s="38"/>
      <c r="U21" s="39"/>
      <c r="V21" s="34">
        <f t="shared" si="7"/>
        <v>0</v>
      </c>
      <c r="W21" s="35">
        <f t="shared" si="8"/>
        <v>0</v>
      </c>
      <c r="X21" s="38"/>
      <c r="Y21" s="39"/>
      <c r="Z21" s="34">
        <f t="shared" si="9"/>
        <v>0</v>
      </c>
      <c r="AA21" s="35">
        <f t="shared" si="10"/>
        <v>0</v>
      </c>
      <c r="AB21" s="38"/>
      <c r="AC21" s="39"/>
      <c r="AD21" s="34">
        <f t="shared" si="11"/>
        <v>0</v>
      </c>
      <c r="AE21" s="35">
        <f t="shared" si="21"/>
        <v>0</v>
      </c>
      <c r="AF21" s="38"/>
      <c r="AG21" s="39"/>
      <c r="AH21" s="63">
        <f t="shared" si="12"/>
        <v>0</v>
      </c>
      <c r="AI21" s="35">
        <f t="shared" si="22"/>
        <v>0</v>
      </c>
      <c r="AJ21" s="38"/>
      <c r="AK21" s="39"/>
      <c r="AL21" s="34">
        <f t="shared" si="13"/>
        <v>0</v>
      </c>
      <c r="AM21" s="35">
        <f t="shared" si="23"/>
        <v>0</v>
      </c>
      <c r="AN21" s="38"/>
      <c r="AO21" s="39"/>
      <c r="AP21" s="34">
        <f t="shared" si="14"/>
        <v>0</v>
      </c>
      <c r="AQ21" s="35">
        <f t="shared" si="24"/>
        <v>0</v>
      </c>
      <c r="AR21" s="38"/>
      <c r="AS21" s="39"/>
      <c r="AT21" s="34">
        <f t="shared" si="15"/>
        <v>0</v>
      </c>
      <c r="AU21" s="35">
        <f t="shared" si="25"/>
        <v>0</v>
      </c>
      <c r="AV21" s="38"/>
      <c r="AW21" s="39"/>
      <c r="AX21" s="34">
        <f t="shared" si="16"/>
        <v>0</v>
      </c>
      <c r="AY21" s="35">
        <f t="shared" si="26"/>
        <v>0</v>
      </c>
      <c r="AZ21" s="38"/>
      <c r="BA21" s="39"/>
    </row>
    <row r="22" spans="1:53" ht="15" customHeight="1" x14ac:dyDescent="0.3">
      <c r="A22" s="7" t="s">
        <v>17</v>
      </c>
      <c r="B22" s="26">
        <f t="shared" si="17"/>
        <v>255783</v>
      </c>
      <c r="C22" s="46">
        <f t="shared" si="18"/>
        <v>8251.0645161290322</v>
      </c>
      <c r="D22" s="27">
        <f t="shared" si="19"/>
        <v>129159</v>
      </c>
      <c r="E22" s="28">
        <f t="shared" si="19"/>
        <v>126624</v>
      </c>
      <c r="F22" s="34">
        <f t="shared" si="0"/>
        <v>255783</v>
      </c>
      <c r="G22" s="35">
        <f t="shared" si="1"/>
        <v>8251.0645161290322</v>
      </c>
      <c r="H22" s="38">
        <v>129159</v>
      </c>
      <c r="I22" s="39">
        <v>126624</v>
      </c>
      <c r="J22" s="34">
        <f t="shared" si="2"/>
        <v>0</v>
      </c>
      <c r="K22" s="32">
        <f t="shared" si="3"/>
        <v>0</v>
      </c>
      <c r="L22" s="38"/>
      <c r="M22" s="39"/>
      <c r="N22" s="34">
        <f t="shared" si="4"/>
        <v>0</v>
      </c>
      <c r="O22" s="35">
        <f t="shared" si="5"/>
        <v>0</v>
      </c>
      <c r="P22" s="38"/>
      <c r="Q22" s="39"/>
      <c r="R22" s="34">
        <f t="shared" si="6"/>
        <v>0</v>
      </c>
      <c r="S22" s="35">
        <f t="shared" si="20"/>
        <v>0</v>
      </c>
      <c r="T22" s="38"/>
      <c r="U22" s="39"/>
      <c r="V22" s="34">
        <f t="shared" si="7"/>
        <v>0</v>
      </c>
      <c r="W22" s="35">
        <f t="shared" si="8"/>
        <v>0</v>
      </c>
      <c r="X22" s="38"/>
      <c r="Y22" s="39"/>
      <c r="Z22" s="34">
        <f t="shared" si="9"/>
        <v>0</v>
      </c>
      <c r="AA22" s="35">
        <f t="shared" si="10"/>
        <v>0</v>
      </c>
      <c r="AB22" s="38"/>
      <c r="AC22" s="39"/>
      <c r="AD22" s="34">
        <f t="shared" si="11"/>
        <v>0</v>
      </c>
      <c r="AE22" s="35">
        <f t="shared" si="21"/>
        <v>0</v>
      </c>
      <c r="AF22" s="38"/>
      <c r="AG22" s="39"/>
      <c r="AH22" s="63">
        <f t="shared" si="12"/>
        <v>0</v>
      </c>
      <c r="AI22" s="35">
        <f t="shared" si="22"/>
        <v>0</v>
      </c>
      <c r="AJ22" s="38"/>
      <c r="AK22" s="39"/>
      <c r="AL22" s="34">
        <f t="shared" si="13"/>
        <v>0</v>
      </c>
      <c r="AM22" s="35">
        <f t="shared" si="23"/>
        <v>0</v>
      </c>
      <c r="AN22" s="38"/>
      <c r="AO22" s="39"/>
      <c r="AP22" s="34">
        <f t="shared" si="14"/>
        <v>0</v>
      </c>
      <c r="AQ22" s="35">
        <f t="shared" si="24"/>
        <v>0</v>
      </c>
      <c r="AR22" s="38"/>
      <c r="AS22" s="39"/>
      <c r="AT22" s="34">
        <f t="shared" si="15"/>
        <v>0</v>
      </c>
      <c r="AU22" s="35">
        <f t="shared" si="25"/>
        <v>0</v>
      </c>
      <c r="AV22" s="38"/>
      <c r="AW22" s="39"/>
      <c r="AX22" s="34">
        <f t="shared" si="16"/>
        <v>0</v>
      </c>
      <c r="AY22" s="35">
        <f t="shared" si="26"/>
        <v>0</v>
      </c>
      <c r="AZ22" s="38"/>
      <c r="BA22" s="39"/>
    </row>
    <row r="23" spans="1:53" ht="15" customHeight="1" x14ac:dyDescent="0.3">
      <c r="A23" s="7" t="s">
        <v>18</v>
      </c>
      <c r="B23" s="26">
        <f t="shared" si="17"/>
        <v>577298</v>
      </c>
      <c r="C23" s="46">
        <f t="shared" si="18"/>
        <v>18622.516129032258</v>
      </c>
      <c r="D23" s="27">
        <f t="shared" si="19"/>
        <v>281557</v>
      </c>
      <c r="E23" s="28">
        <f t="shared" si="19"/>
        <v>295741</v>
      </c>
      <c r="F23" s="34">
        <f t="shared" si="0"/>
        <v>577298</v>
      </c>
      <c r="G23" s="35">
        <f t="shared" si="1"/>
        <v>18622.516129032258</v>
      </c>
      <c r="H23" s="38">
        <v>281557</v>
      </c>
      <c r="I23" s="39">
        <v>295741</v>
      </c>
      <c r="J23" s="34">
        <f t="shared" si="2"/>
        <v>0</v>
      </c>
      <c r="K23" s="32">
        <f t="shared" si="3"/>
        <v>0</v>
      </c>
      <c r="L23" s="38"/>
      <c r="M23" s="39"/>
      <c r="N23" s="34">
        <f t="shared" si="4"/>
        <v>0</v>
      </c>
      <c r="O23" s="35">
        <f t="shared" si="5"/>
        <v>0</v>
      </c>
      <c r="P23" s="38"/>
      <c r="Q23" s="39"/>
      <c r="R23" s="34">
        <f t="shared" si="6"/>
        <v>0</v>
      </c>
      <c r="S23" s="35">
        <f t="shared" si="20"/>
        <v>0</v>
      </c>
      <c r="T23" s="38"/>
      <c r="U23" s="39"/>
      <c r="V23" s="34">
        <f t="shared" si="7"/>
        <v>0</v>
      </c>
      <c r="W23" s="35">
        <f t="shared" si="8"/>
        <v>0</v>
      </c>
      <c r="X23" s="38"/>
      <c r="Y23" s="39"/>
      <c r="Z23" s="34">
        <f t="shared" si="9"/>
        <v>0</v>
      </c>
      <c r="AA23" s="35">
        <f t="shared" si="10"/>
        <v>0</v>
      </c>
      <c r="AB23" s="38"/>
      <c r="AC23" s="39"/>
      <c r="AD23" s="34">
        <f t="shared" si="11"/>
        <v>0</v>
      </c>
      <c r="AE23" s="35">
        <f t="shared" si="21"/>
        <v>0</v>
      </c>
      <c r="AF23" s="38"/>
      <c r="AG23" s="39"/>
      <c r="AH23" s="63">
        <f t="shared" si="12"/>
        <v>0</v>
      </c>
      <c r="AI23" s="35">
        <f t="shared" si="22"/>
        <v>0</v>
      </c>
      <c r="AJ23" s="38"/>
      <c r="AK23" s="39"/>
      <c r="AL23" s="34">
        <f t="shared" si="13"/>
        <v>0</v>
      </c>
      <c r="AM23" s="35">
        <f t="shared" si="23"/>
        <v>0</v>
      </c>
      <c r="AN23" s="38"/>
      <c r="AO23" s="39"/>
      <c r="AP23" s="34">
        <f t="shared" si="14"/>
        <v>0</v>
      </c>
      <c r="AQ23" s="35">
        <f t="shared" si="24"/>
        <v>0</v>
      </c>
      <c r="AR23" s="38"/>
      <c r="AS23" s="39"/>
      <c r="AT23" s="34">
        <f t="shared" si="15"/>
        <v>0</v>
      </c>
      <c r="AU23" s="35">
        <f t="shared" si="25"/>
        <v>0</v>
      </c>
      <c r="AV23" s="38"/>
      <c r="AW23" s="39"/>
      <c r="AX23" s="34">
        <f t="shared" si="16"/>
        <v>0</v>
      </c>
      <c r="AY23" s="35">
        <f t="shared" si="26"/>
        <v>0</v>
      </c>
      <c r="AZ23" s="38"/>
      <c r="BA23" s="39"/>
    </row>
    <row r="24" spans="1:53" ht="15" customHeight="1" x14ac:dyDescent="0.3">
      <c r="A24" s="7" t="s">
        <v>19</v>
      </c>
      <c r="B24" s="26">
        <f t="shared" si="17"/>
        <v>721267</v>
      </c>
      <c r="C24" s="46">
        <f t="shared" si="18"/>
        <v>23266.677419354837</v>
      </c>
      <c r="D24" s="27">
        <f t="shared" si="19"/>
        <v>355825</v>
      </c>
      <c r="E24" s="28">
        <f t="shared" si="19"/>
        <v>365442</v>
      </c>
      <c r="F24" s="34">
        <f t="shared" si="0"/>
        <v>721267</v>
      </c>
      <c r="G24" s="35">
        <f t="shared" si="1"/>
        <v>23266.677419354837</v>
      </c>
      <c r="H24" s="38">
        <v>355825</v>
      </c>
      <c r="I24" s="39">
        <v>365442</v>
      </c>
      <c r="J24" s="34">
        <f t="shared" si="2"/>
        <v>0</v>
      </c>
      <c r="K24" s="32">
        <f t="shared" si="3"/>
        <v>0</v>
      </c>
      <c r="L24" s="38"/>
      <c r="M24" s="39"/>
      <c r="N24" s="34">
        <f t="shared" si="4"/>
        <v>0</v>
      </c>
      <c r="O24" s="35">
        <f t="shared" si="5"/>
        <v>0</v>
      </c>
      <c r="P24" s="38"/>
      <c r="Q24" s="39"/>
      <c r="R24" s="34">
        <f t="shared" si="6"/>
        <v>0</v>
      </c>
      <c r="S24" s="35">
        <f t="shared" si="20"/>
        <v>0</v>
      </c>
      <c r="T24" s="38"/>
      <c r="U24" s="39"/>
      <c r="V24" s="34">
        <f t="shared" si="7"/>
        <v>0</v>
      </c>
      <c r="W24" s="35">
        <f t="shared" si="8"/>
        <v>0</v>
      </c>
      <c r="X24" s="38"/>
      <c r="Y24" s="39"/>
      <c r="Z24" s="34">
        <f t="shared" si="9"/>
        <v>0</v>
      </c>
      <c r="AA24" s="35">
        <f t="shared" si="10"/>
        <v>0</v>
      </c>
      <c r="AB24" s="38"/>
      <c r="AC24" s="39"/>
      <c r="AD24" s="34">
        <f t="shared" si="11"/>
        <v>0</v>
      </c>
      <c r="AE24" s="35">
        <f t="shared" si="21"/>
        <v>0</v>
      </c>
      <c r="AF24" s="38"/>
      <c r="AG24" s="39"/>
      <c r="AH24" s="63">
        <f t="shared" si="12"/>
        <v>0</v>
      </c>
      <c r="AI24" s="35">
        <f t="shared" si="22"/>
        <v>0</v>
      </c>
      <c r="AJ24" s="38"/>
      <c r="AK24" s="39"/>
      <c r="AL24" s="34">
        <f t="shared" si="13"/>
        <v>0</v>
      </c>
      <c r="AM24" s="35">
        <f t="shared" si="23"/>
        <v>0</v>
      </c>
      <c r="AN24" s="38"/>
      <c r="AO24" s="39"/>
      <c r="AP24" s="34">
        <f t="shared" si="14"/>
        <v>0</v>
      </c>
      <c r="AQ24" s="35">
        <f t="shared" si="24"/>
        <v>0</v>
      </c>
      <c r="AR24" s="38"/>
      <c r="AS24" s="39"/>
      <c r="AT24" s="34">
        <f t="shared" si="15"/>
        <v>0</v>
      </c>
      <c r="AU24" s="35">
        <f t="shared" si="25"/>
        <v>0</v>
      </c>
      <c r="AV24" s="38"/>
      <c r="AW24" s="39"/>
      <c r="AX24" s="34">
        <f t="shared" si="16"/>
        <v>0</v>
      </c>
      <c r="AY24" s="35">
        <f t="shared" si="26"/>
        <v>0</v>
      </c>
      <c r="AZ24" s="38"/>
      <c r="BA24" s="39"/>
    </row>
    <row r="25" spans="1:53" ht="15" customHeight="1" x14ac:dyDescent="0.3">
      <c r="A25" s="7" t="s">
        <v>20</v>
      </c>
      <c r="B25" s="26">
        <f t="shared" si="17"/>
        <v>55336</v>
      </c>
      <c r="C25" s="46">
        <f t="shared" si="18"/>
        <v>1785.0322580645161</v>
      </c>
      <c r="D25" s="27">
        <f t="shared" si="19"/>
        <v>28355</v>
      </c>
      <c r="E25" s="28">
        <f t="shared" si="19"/>
        <v>26981</v>
      </c>
      <c r="F25" s="34">
        <f t="shared" si="0"/>
        <v>55336</v>
      </c>
      <c r="G25" s="35">
        <f t="shared" si="1"/>
        <v>1785.0322580645161</v>
      </c>
      <c r="H25" s="38">
        <v>28355</v>
      </c>
      <c r="I25" s="39">
        <v>26981</v>
      </c>
      <c r="J25" s="34">
        <f t="shared" si="2"/>
        <v>0</v>
      </c>
      <c r="K25" s="32">
        <f t="shared" si="3"/>
        <v>0</v>
      </c>
      <c r="L25" s="38"/>
      <c r="M25" s="39"/>
      <c r="N25" s="34">
        <f t="shared" si="4"/>
        <v>0</v>
      </c>
      <c r="O25" s="35">
        <f t="shared" si="5"/>
        <v>0</v>
      </c>
      <c r="P25" s="38"/>
      <c r="Q25" s="39"/>
      <c r="R25" s="34">
        <f t="shared" si="6"/>
        <v>0</v>
      </c>
      <c r="S25" s="35">
        <f t="shared" si="20"/>
        <v>0</v>
      </c>
      <c r="T25" s="38"/>
      <c r="U25" s="39"/>
      <c r="V25" s="34">
        <f t="shared" si="7"/>
        <v>0</v>
      </c>
      <c r="W25" s="35">
        <f t="shared" si="8"/>
        <v>0</v>
      </c>
      <c r="X25" s="38"/>
      <c r="Y25" s="39"/>
      <c r="Z25" s="34">
        <f t="shared" si="9"/>
        <v>0</v>
      </c>
      <c r="AA25" s="35">
        <f t="shared" si="10"/>
        <v>0</v>
      </c>
      <c r="AB25" s="38"/>
      <c r="AC25" s="39"/>
      <c r="AD25" s="34">
        <f t="shared" si="11"/>
        <v>0</v>
      </c>
      <c r="AE25" s="35">
        <f t="shared" si="21"/>
        <v>0</v>
      </c>
      <c r="AF25" s="38"/>
      <c r="AG25" s="39"/>
      <c r="AH25" s="63">
        <f t="shared" si="12"/>
        <v>0</v>
      </c>
      <c r="AI25" s="35">
        <f t="shared" si="22"/>
        <v>0</v>
      </c>
      <c r="AJ25" s="38"/>
      <c r="AK25" s="39"/>
      <c r="AL25" s="34">
        <f t="shared" si="13"/>
        <v>0</v>
      </c>
      <c r="AM25" s="35">
        <f t="shared" si="23"/>
        <v>0</v>
      </c>
      <c r="AN25" s="38"/>
      <c r="AO25" s="39"/>
      <c r="AP25" s="34">
        <f t="shared" si="14"/>
        <v>0</v>
      </c>
      <c r="AQ25" s="35">
        <f t="shared" si="24"/>
        <v>0</v>
      </c>
      <c r="AR25" s="38"/>
      <c r="AS25" s="39"/>
      <c r="AT25" s="34">
        <f t="shared" si="15"/>
        <v>0</v>
      </c>
      <c r="AU25" s="35">
        <f t="shared" si="25"/>
        <v>0</v>
      </c>
      <c r="AV25" s="38"/>
      <c r="AW25" s="39"/>
      <c r="AX25" s="34">
        <f t="shared" si="16"/>
        <v>0</v>
      </c>
      <c r="AY25" s="35">
        <f t="shared" si="26"/>
        <v>0</v>
      </c>
      <c r="AZ25" s="38"/>
      <c r="BA25" s="39"/>
    </row>
    <row r="26" spans="1:53" ht="15" customHeight="1" x14ac:dyDescent="0.3">
      <c r="A26" s="7" t="s">
        <v>21</v>
      </c>
      <c r="B26" s="26">
        <f t="shared" si="17"/>
        <v>302293</v>
      </c>
      <c r="C26" s="46">
        <f t="shared" si="18"/>
        <v>9751.3870967741932</v>
      </c>
      <c r="D26" s="27">
        <f t="shared" si="19"/>
        <v>150701</v>
      </c>
      <c r="E26" s="28">
        <f t="shared" si="19"/>
        <v>151592</v>
      </c>
      <c r="F26" s="34">
        <f t="shared" si="0"/>
        <v>302293</v>
      </c>
      <c r="G26" s="35">
        <f t="shared" si="1"/>
        <v>9751.3870967741932</v>
      </c>
      <c r="H26" s="38">
        <v>150701</v>
      </c>
      <c r="I26" s="39">
        <v>151592</v>
      </c>
      <c r="J26" s="34">
        <f t="shared" si="2"/>
        <v>0</v>
      </c>
      <c r="K26" s="32">
        <f t="shared" si="3"/>
        <v>0</v>
      </c>
      <c r="L26" s="38"/>
      <c r="M26" s="39"/>
      <c r="N26" s="34">
        <f t="shared" si="4"/>
        <v>0</v>
      </c>
      <c r="O26" s="35">
        <f t="shared" si="5"/>
        <v>0</v>
      </c>
      <c r="P26" s="38"/>
      <c r="Q26" s="39"/>
      <c r="R26" s="34">
        <f t="shared" si="6"/>
        <v>0</v>
      </c>
      <c r="S26" s="35">
        <f t="shared" si="20"/>
        <v>0</v>
      </c>
      <c r="T26" s="38"/>
      <c r="U26" s="39"/>
      <c r="V26" s="34">
        <f t="shared" si="7"/>
        <v>0</v>
      </c>
      <c r="W26" s="35">
        <f t="shared" si="8"/>
        <v>0</v>
      </c>
      <c r="X26" s="38"/>
      <c r="Y26" s="39"/>
      <c r="Z26" s="34">
        <f t="shared" si="9"/>
        <v>0</v>
      </c>
      <c r="AA26" s="35">
        <f t="shared" si="10"/>
        <v>0</v>
      </c>
      <c r="AB26" s="38"/>
      <c r="AC26" s="39"/>
      <c r="AD26" s="34">
        <f t="shared" si="11"/>
        <v>0</v>
      </c>
      <c r="AE26" s="35">
        <f t="shared" si="21"/>
        <v>0</v>
      </c>
      <c r="AF26" s="38"/>
      <c r="AG26" s="39"/>
      <c r="AH26" s="63">
        <f t="shared" si="12"/>
        <v>0</v>
      </c>
      <c r="AI26" s="35">
        <f t="shared" si="22"/>
        <v>0</v>
      </c>
      <c r="AJ26" s="38"/>
      <c r="AK26" s="39"/>
      <c r="AL26" s="34">
        <f t="shared" si="13"/>
        <v>0</v>
      </c>
      <c r="AM26" s="35">
        <f t="shared" si="23"/>
        <v>0</v>
      </c>
      <c r="AN26" s="38"/>
      <c r="AO26" s="39"/>
      <c r="AP26" s="34">
        <f t="shared" si="14"/>
        <v>0</v>
      </c>
      <c r="AQ26" s="35">
        <f t="shared" si="24"/>
        <v>0</v>
      </c>
      <c r="AR26" s="38"/>
      <c r="AS26" s="39"/>
      <c r="AT26" s="34">
        <f t="shared" si="15"/>
        <v>0</v>
      </c>
      <c r="AU26" s="35">
        <f t="shared" si="25"/>
        <v>0</v>
      </c>
      <c r="AV26" s="38"/>
      <c r="AW26" s="39"/>
      <c r="AX26" s="34">
        <f t="shared" si="16"/>
        <v>0</v>
      </c>
      <c r="AY26" s="35">
        <f t="shared" si="26"/>
        <v>0</v>
      </c>
      <c r="AZ26" s="38"/>
      <c r="BA26" s="39"/>
    </row>
    <row r="27" spans="1:53" ht="15" customHeight="1" x14ac:dyDescent="0.3">
      <c r="A27" s="7" t="s">
        <v>22</v>
      </c>
      <c r="B27" s="26">
        <f t="shared" si="17"/>
        <v>235120</v>
      </c>
      <c r="C27" s="46">
        <f t="shared" si="18"/>
        <v>7584.5161290322585</v>
      </c>
      <c r="D27" s="27">
        <f t="shared" si="19"/>
        <v>121311</v>
      </c>
      <c r="E27" s="28">
        <f t="shared" si="19"/>
        <v>113809</v>
      </c>
      <c r="F27" s="34">
        <f t="shared" si="0"/>
        <v>235120</v>
      </c>
      <c r="G27" s="35">
        <f t="shared" si="1"/>
        <v>7584.5161290322585</v>
      </c>
      <c r="H27" s="38">
        <v>121311</v>
      </c>
      <c r="I27" s="39">
        <v>113809</v>
      </c>
      <c r="J27" s="34">
        <f t="shared" si="2"/>
        <v>0</v>
      </c>
      <c r="K27" s="32">
        <f t="shared" si="3"/>
        <v>0</v>
      </c>
      <c r="L27" s="38"/>
      <c r="M27" s="39"/>
      <c r="N27" s="34">
        <f t="shared" si="4"/>
        <v>0</v>
      </c>
      <c r="O27" s="35">
        <f t="shared" si="5"/>
        <v>0</v>
      </c>
      <c r="P27" s="38"/>
      <c r="Q27" s="39"/>
      <c r="R27" s="34">
        <f t="shared" si="6"/>
        <v>0</v>
      </c>
      <c r="S27" s="35">
        <f t="shared" si="20"/>
        <v>0</v>
      </c>
      <c r="T27" s="38"/>
      <c r="U27" s="39"/>
      <c r="V27" s="34">
        <f t="shared" si="7"/>
        <v>0</v>
      </c>
      <c r="W27" s="35">
        <f t="shared" si="8"/>
        <v>0</v>
      </c>
      <c r="X27" s="38"/>
      <c r="Y27" s="39"/>
      <c r="Z27" s="34">
        <f t="shared" si="9"/>
        <v>0</v>
      </c>
      <c r="AA27" s="35">
        <f t="shared" si="10"/>
        <v>0</v>
      </c>
      <c r="AB27" s="38"/>
      <c r="AC27" s="39"/>
      <c r="AD27" s="34">
        <f t="shared" si="11"/>
        <v>0</v>
      </c>
      <c r="AE27" s="35">
        <f t="shared" si="21"/>
        <v>0</v>
      </c>
      <c r="AF27" s="38"/>
      <c r="AG27" s="39"/>
      <c r="AH27" s="63">
        <f t="shared" si="12"/>
        <v>0</v>
      </c>
      <c r="AI27" s="35">
        <f t="shared" si="22"/>
        <v>0</v>
      </c>
      <c r="AJ27" s="38"/>
      <c r="AK27" s="39"/>
      <c r="AL27" s="34">
        <f t="shared" si="13"/>
        <v>0</v>
      </c>
      <c r="AM27" s="35">
        <f t="shared" si="23"/>
        <v>0</v>
      </c>
      <c r="AN27" s="38"/>
      <c r="AO27" s="39"/>
      <c r="AP27" s="34">
        <f t="shared" si="14"/>
        <v>0</v>
      </c>
      <c r="AQ27" s="35">
        <f t="shared" si="24"/>
        <v>0</v>
      </c>
      <c r="AR27" s="38"/>
      <c r="AS27" s="39"/>
      <c r="AT27" s="34">
        <f t="shared" si="15"/>
        <v>0</v>
      </c>
      <c r="AU27" s="35">
        <f t="shared" si="25"/>
        <v>0</v>
      </c>
      <c r="AV27" s="38"/>
      <c r="AW27" s="39"/>
      <c r="AX27" s="34">
        <f t="shared" si="16"/>
        <v>0</v>
      </c>
      <c r="AY27" s="35">
        <f t="shared" si="26"/>
        <v>0</v>
      </c>
      <c r="AZ27" s="38"/>
      <c r="BA27" s="39"/>
    </row>
    <row r="28" spans="1:53" ht="15" customHeight="1" x14ac:dyDescent="0.3">
      <c r="A28" s="7" t="s">
        <v>23</v>
      </c>
      <c r="B28" s="26">
        <f t="shared" si="17"/>
        <v>133504</v>
      </c>
      <c r="C28" s="46">
        <f t="shared" si="18"/>
        <v>4306.5806451612907</v>
      </c>
      <c r="D28" s="27">
        <f t="shared" si="19"/>
        <v>72535</v>
      </c>
      <c r="E28" s="28">
        <f t="shared" si="19"/>
        <v>60969</v>
      </c>
      <c r="F28" s="34">
        <f t="shared" si="0"/>
        <v>133504</v>
      </c>
      <c r="G28" s="35">
        <f t="shared" si="1"/>
        <v>4306.5806451612907</v>
      </c>
      <c r="H28" s="38">
        <v>72535</v>
      </c>
      <c r="I28" s="39">
        <v>60969</v>
      </c>
      <c r="J28" s="34">
        <f t="shared" si="2"/>
        <v>0</v>
      </c>
      <c r="K28" s="32">
        <f t="shared" si="3"/>
        <v>0</v>
      </c>
      <c r="L28" s="38"/>
      <c r="M28" s="39"/>
      <c r="N28" s="34">
        <f t="shared" si="4"/>
        <v>0</v>
      </c>
      <c r="O28" s="35">
        <f t="shared" si="5"/>
        <v>0</v>
      </c>
      <c r="P28" s="38"/>
      <c r="Q28" s="39"/>
      <c r="R28" s="34">
        <f t="shared" si="6"/>
        <v>0</v>
      </c>
      <c r="S28" s="35">
        <f t="shared" si="20"/>
        <v>0</v>
      </c>
      <c r="T28" s="38"/>
      <c r="U28" s="39"/>
      <c r="V28" s="34">
        <f t="shared" si="7"/>
        <v>0</v>
      </c>
      <c r="W28" s="35">
        <f t="shared" si="8"/>
        <v>0</v>
      </c>
      <c r="X28" s="38"/>
      <c r="Y28" s="39"/>
      <c r="Z28" s="34">
        <f t="shared" si="9"/>
        <v>0</v>
      </c>
      <c r="AA28" s="35">
        <f t="shared" si="10"/>
        <v>0</v>
      </c>
      <c r="AB28" s="38"/>
      <c r="AC28" s="39"/>
      <c r="AD28" s="34">
        <f t="shared" si="11"/>
        <v>0</v>
      </c>
      <c r="AE28" s="35">
        <f t="shared" si="21"/>
        <v>0</v>
      </c>
      <c r="AF28" s="38"/>
      <c r="AG28" s="39"/>
      <c r="AH28" s="63">
        <f t="shared" si="12"/>
        <v>0</v>
      </c>
      <c r="AI28" s="35">
        <f t="shared" si="22"/>
        <v>0</v>
      </c>
      <c r="AJ28" s="38"/>
      <c r="AK28" s="39"/>
      <c r="AL28" s="34">
        <f t="shared" si="13"/>
        <v>0</v>
      </c>
      <c r="AM28" s="35">
        <f t="shared" si="23"/>
        <v>0</v>
      </c>
      <c r="AN28" s="38"/>
      <c r="AO28" s="39"/>
      <c r="AP28" s="34">
        <f t="shared" si="14"/>
        <v>0</v>
      </c>
      <c r="AQ28" s="35">
        <f t="shared" si="24"/>
        <v>0</v>
      </c>
      <c r="AR28" s="38"/>
      <c r="AS28" s="39"/>
      <c r="AT28" s="34">
        <f t="shared" si="15"/>
        <v>0</v>
      </c>
      <c r="AU28" s="35">
        <f t="shared" si="25"/>
        <v>0</v>
      </c>
      <c r="AV28" s="38"/>
      <c r="AW28" s="39"/>
      <c r="AX28" s="34">
        <f t="shared" si="16"/>
        <v>0</v>
      </c>
      <c r="AY28" s="35">
        <f t="shared" si="26"/>
        <v>0</v>
      </c>
      <c r="AZ28" s="38"/>
      <c r="BA28" s="39"/>
    </row>
    <row r="29" spans="1:53" ht="15" customHeight="1" x14ac:dyDescent="0.3">
      <c r="A29" s="7" t="s">
        <v>24</v>
      </c>
      <c r="B29" s="26">
        <f t="shared" si="17"/>
        <v>507973</v>
      </c>
      <c r="C29" s="46">
        <f t="shared" si="18"/>
        <v>16386.225806451614</v>
      </c>
      <c r="D29" s="27">
        <f t="shared" si="19"/>
        <v>247979</v>
      </c>
      <c r="E29" s="28">
        <f t="shared" si="19"/>
        <v>259994</v>
      </c>
      <c r="F29" s="34">
        <f t="shared" si="0"/>
        <v>507973</v>
      </c>
      <c r="G29" s="35">
        <f t="shared" si="1"/>
        <v>16386.225806451614</v>
      </c>
      <c r="H29" s="38">
        <v>247979</v>
      </c>
      <c r="I29" s="39">
        <v>259994</v>
      </c>
      <c r="J29" s="34">
        <f t="shared" si="2"/>
        <v>0</v>
      </c>
      <c r="K29" s="32">
        <f t="shared" si="3"/>
        <v>0</v>
      </c>
      <c r="L29" s="38"/>
      <c r="M29" s="39"/>
      <c r="N29" s="34">
        <f t="shared" si="4"/>
        <v>0</v>
      </c>
      <c r="O29" s="35">
        <f t="shared" si="5"/>
        <v>0</v>
      </c>
      <c r="P29" s="38"/>
      <c r="Q29" s="39"/>
      <c r="R29" s="34">
        <f t="shared" si="6"/>
        <v>0</v>
      </c>
      <c r="S29" s="35">
        <f t="shared" si="20"/>
        <v>0</v>
      </c>
      <c r="T29" s="38"/>
      <c r="U29" s="39"/>
      <c r="V29" s="34">
        <f t="shared" si="7"/>
        <v>0</v>
      </c>
      <c r="W29" s="35">
        <f t="shared" si="8"/>
        <v>0</v>
      </c>
      <c r="X29" s="38"/>
      <c r="Y29" s="39"/>
      <c r="Z29" s="34">
        <f t="shared" si="9"/>
        <v>0</v>
      </c>
      <c r="AA29" s="35">
        <f t="shared" si="10"/>
        <v>0</v>
      </c>
      <c r="AB29" s="38"/>
      <c r="AC29" s="39"/>
      <c r="AD29" s="34">
        <f t="shared" si="11"/>
        <v>0</v>
      </c>
      <c r="AE29" s="35">
        <f t="shared" si="21"/>
        <v>0</v>
      </c>
      <c r="AF29" s="38"/>
      <c r="AG29" s="39"/>
      <c r="AH29" s="63">
        <f t="shared" si="12"/>
        <v>0</v>
      </c>
      <c r="AI29" s="35">
        <f t="shared" si="22"/>
        <v>0</v>
      </c>
      <c r="AJ29" s="38"/>
      <c r="AK29" s="39"/>
      <c r="AL29" s="34">
        <f t="shared" si="13"/>
        <v>0</v>
      </c>
      <c r="AM29" s="35">
        <f t="shared" si="23"/>
        <v>0</v>
      </c>
      <c r="AN29" s="38"/>
      <c r="AO29" s="39"/>
      <c r="AP29" s="34">
        <f t="shared" si="14"/>
        <v>0</v>
      </c>
      <c r="AQ29" s="35">
        <f t="shared" si="24"/>
        <v>0</v>
      </c>
      <c r="AR29" s="38"/>
      <c r="AS29" s="39"/>
      <c r="AT29" s="34">
        <f t="shared" si="15"/>
        <v>0</v>
      </c>
      <c r="AU29" s="35">
        <f t="shared" si="25"/>
        <v>0</v>
      </c>
      <c r="AV29" s="38"/>
      <c r="AW29" s="39"/>
      <c r="AX29" s="34">
        <f t="shared" si="16"/>
        <v>0</v>
      </c>
      <c r="AY29" s="35">
        <f t="shared" si="26"/>
        <v>0</v>
      </c>
      <c r="AZ29" s="38"/>
      <c r="BA29" s="39"/>
    </row>
    <row r="30" spans="1:53" ht="15" customHeight="1" x14ac:dyDescent="0.3">
      <c r="A30" s="7" t="s">
        <v>25</v>
      </c>
      <c r="B30" s="26">
        <f t="shared" si="17"/>
        <v>249316</v>
      </c>
      <c r="C30" s="46">
        <f t="shared" si="18"/>
        <v>8042.4516129032254</v>
      </c>
      <c r="D30" s="27">
        <f t="shared" si="19"/>
        <v>129519</v>
      </c>
      <c r="E30" s="28">
        <f t="shared" si="19"/>
        <v>119797</v>
      </c>
      <c r="F30" s="34">
        <f t="shared" si="0"/>
        <v>249316</v>
      </c>
      <c r="G30" s="35">
        <f t="shared" si="1"/>
        <v>8042.4516129032254</v>
      </c>
      <c r="H30" s="38">
        <v>129519</v>
      </c>
      <c r="I30" s="39">
        <v>119797</v>
      </c>
      <c r="J30" s="34">
        <f t="shared" si="2"/>
        <v>0</v>
      </c>
      <c r="K30" s="32">
        <f t="shared" si="3"/>
        <v>0</v>
      </c>
      <c r="L30" s="38"/>
      <c r="M30" s="39"/>
      <c r="N30" s="34">
        <f t="shared" si="4"/>
        <v>0</v>
      </c>
      <c r="O30" s="35">
        <f t="shared" si="5"/>
        <v>0</v>
      </c>
      <c r="P30" s="38"/>
      <c r="Q30" s="39"/>
      <c r="R30" s="34">
        <f t="shared" si="6"/>
        <v>0</v>
      </c>
      <c r="S30" s="35">
        <f t="shared" si="20"/>
        <v>0</v>
      </c>
      <c r="T30" s="38"/>
      <c r="U30" s="39"/>
      <c r="V30" s="34">
        <f t="shared" si="7"/>
        <v>0</v>
      </c>
      <c r="W30" s="35">
        <f t="shared" si="8"/>
        <v>0</v>
      </c>
      <c r="X30" s="38"/>
      <c r="Y30" s="39"/>
      <c r="Z30" s="34">
        <f t="shared" si="9"/>
        <v>0</v>
      </c>
      <c r="AA30" s="35">
        <f t="shared" si="10"/>
        <v>0</v>
      </c>
      <c r="AB30" s="38"/>
      <c r="AC30" s="39"/>
      <c r="AD30" s="34">
        <f t="shared" si="11"/>
        <v>0</v>
      </c>
      <c r="AE30" s="35">
        <f t="shared" si="21"/>
        <v>0</v>
      </c>
      <c r="AF30" s="38"/>
      <c r="AG30" s="39"/>
      <c r="AH30" s="63">
        <f t="shared" si="12"/>
        <v>0</v>
      </c>
      <c r="AI30" s="35">
        <f t="shared" si="22"/>
        <v>0</v>
      </c>
      <c r="AJ30" s="38"/>
      <c r="AK30" s="39"/>
      <c r="AL30" s="34">
        <f t="shared" si="13"/>
        <v>0</v>
      </c>
      <c r="AM30" s="35">
        <f t="shared" si="23"/>
        <v>0</v>
      </c>
      <c r="AN30" s="38"/>
      <c r="AO30" s="39"/>
      <c r="AP30" s="34">
        <f t="shared" si="14"/>
        <v>0</v>
      </c>
      <c r="AQ30" s="35">
        <f t="shared" si="24"/>
        <v>0</v>
      </c>
      <c r="AR30" s="38"/>
      <c r="AS30" s="39"/>
      <c r="AT30" s="34">
        <f t="shared" si="15"/>
        <v>0</v>
      </c>
      <c r="AU30" s="35">
        <f t="shared" si="25"/>
        <v>0</v>
      </c>
      <c r="AV30" s="38"/>
      <c r="AW30" s="39"/>
      <c r="AX30" s="34">
        <f t="shared" si="16"/>
        <v>0</v>
      </c>
      <c r="AY30" s="35">
        <f t="shared" si="26"/>
        <v>0</v>
      </c>
      <c r="AZ30" s="38"/>
      <c r="BA30" s="39"/>
    </row>
    <row r="31" spans="1:53" ht="15" customHeight="1" x14ac:dyDescent="0.3">
      <c r="A31" s="7" t="s">
        <v>26</v>
      </c>
      <c r="B31" s="26">
        <f t="shared" si="17"/>
        <v>255590</v>
      </c>
      <c r="C31" s="46">
        <f t="shared" si="18"/>
        <v>8244.8387096774186</v>
      </c>
      <c r="D31" s="27">
        <f t="shared" si="19"/>
        <v>126367</v>
      </c>
      <c r="E31" s="28">
        <f t="shared" si="19"/>
        <v>129223</v>
      </c>
      <c r="F31" s="34">
        <f t="shared" si="0"/>
        <v>255590</v>
      </c>
      <c r="G31" s="35">
        <f t="shared" si="1"/>
        <v>8244.8387096774186</v>
      </c>
      <c r="H31" s="38">
        <v>126367</v>
      </c>
      <c r="I31" s="39">
        <v>129223</v>
      </c>
      <c r="J31" s="34">
        <f t="shared" si="2"/>
        <v>0</v>
      </c>
      <c r="K31" s="32">
        <f t="shared" si="3"/>
        <v>0</v>
      </c>
      <c r="L31" s="38"/>
      <c r="M31" s="39"/>
      <c r="N31" s="34">
        <f t="shared" si="4"/>
        <v>0</v>
      </c>
      <c r="O31" s="35">
        <f t="shared" si="5"/>
        <v>0</v>
      </c>
      <c r="P31" s="38"/>
      <c r="Q31" s="39"/>
      <c r="R31" s="34">
        <f t="shared" si="6"/>
        <v>0</v>
      </c>
      <c r="S31" s="35">
        <f t="shared" si="20"/>
        <v>0</v>
      </c>
      <c r="T31" s="38"/>
      <c r="U31" s="39"/>
      <c r="V31" s="34">
        <f t="shared" si="7"/>
        <v>0</v>
      </c>
      <c r="W31" s="35">
        <f t="shared" si="8"/>
        <v>0</v>
      </c>
      <c r="X31" s="38"/>
      <c r="Y31" s="39"/>
      <c r="Z31" s="34">
        <f t="shared" si="9"/>
        <v>0</v>
      </c>
      <c r="AA31" s="35">
        <f t="shared" si="10"/>
        <v>0</v>
      </c>
      <c r="AB31" s="38"/>
      <c r="AC31" s="39"/>
      <c r="AD31" s="34">
        <f t="shared" si="11"/>
        <v>0</v>
      </c>
      <c r="AE31" s="35">
        <f t="shared" si="21"/>
        <v>0</v>
      </c>
      <c r="AF31" s="38"/>
      <c r="AG31" s="39"/>
      <c r="AH31" s="63">
        <f t="shared" si="12"/>
        <v>0</v>
      </c>
      <c r="AI31" s="35">
        <f t="shared" si="22"/>
        <v>0</v>
      </c>
      <c r="AJ31" s="38"/>
      <c r="AK31" s="39"/>
      <c r="AL31" s="34">
        <f t="shared" si="13"/>
        <v>0</v>
      </c>
      <c r="AM31" s="35">
        <f t="shared" si="23"/>
        <v>0</v>
      </c>
      <c r="AN31" s="38"/>
      <c r="AO31" s="39"/>
      <c r="AP31" s="34">
        <f t="shared" si="14"/>
        <v>0</v>
      </c>
      <c r="AQ31" s="35">
        <f t="shared" si="24"/>
        <v>0</v>
      </c>
      <c r="AR31" s="38"/>
      <c r="AS31" s="39"/>
      <c r="AT31" s="34">
        <f t="shared" si="15"/>
        <v>0</v>
      </c>
      <c r="AU31" s="35">
        <f t="shared" si="25"/>
        <v>0</v>
      </c>
      <c r="AV31" s="38"/>
      <c r="AW31" s="39"/>
      <c r="AX31" s="34">
        <f t="shared" si="16"/>
        <v>0</v>
      </c>
      <c r="AY31" s="35">
        <f t="shared" si="26"/>
        <v>0</v>
      </c>
      <c r="AZ31" s="38"/>
      <c r="BA31" s="39"/>
    </row>
    <row r="32" spans="1:53" ht="15" customHeight="1" x14ac:dyDescent="0.3">
      <c r="A32" s="7" t="s">
        <v>27</v>
      </c>
      <c r="B32" s="26">
        <f t="shared" si="17"/>
        <v>502685</v>
      </c>
      <c r="C32" s="46">
        <f t="shared" si="18"/>
        <v>16215.645161290322</v>
      </c>
      <c r="D32" s="27">
        <f t="shared" si="19"/>
        <v>253422</v>
      </c>
      <c r="E32" s="28">
        <f t="shared" si="19"/>
        <v>249263</v>
      </c>
      <c r="F32" s="34">
        <f t="shared" si="0"/>
        <v>502685</v>
      </c>
      <c r="G32" s="35">
        <f t="shared" si="1"/>
        <v>16215.645161290322</v>
      </c>
      <c r="H32" s="38">
        <v>253422</v>
      </c>
      <c r="I32" s="39">
        <v>249263</v>
      </c>
      <c r="J32" s="34">
        <f t="shared" si="2"/>
        <v>0</v>
      </c>
      <c r="K32" s="32">
        <f t="shared" si="3"/>
        <v>0</v>
      </c>
      <c r="L32" s="38"/>
      <c r="M32" s="39"/>
      <c r="N32" s="34">
        <f t="shared" si="4"/>
        <v>0</v>
      </c>
      <c r="O32" s="35">
        <f t="shared" si="5"/>
        <v>0</v>
      </c>
      <c r="P32" s="38"/>
      <c r="Q32" s="39"/>
      <c r="R32" s="34">
        <f t="shared" si="6"/>
        <v>0</v>
      </c>
      <c r="S32" s="35">
        <f t="shared" si="20"/>
        <v>0</v>
      </c>
      <c r="T32" s="38"/>
      <c r="U32" s="39"/>
      <c r="V32" s="34">
        <f t="shared" si="7"/>
        <v>0</v>
      </c>
      <c r="W32" s="35">
        <f t="shared" si="8"/>
        <v>0</v>
      </c>
      <c r="X32" s="38"/>
      <c r="Y32" s="39"/>
      <c r="Z32" s="34">
        <f t="shared" si="9"/>
        <v>0</v>
      </c>
      <c r="AA32" s="35">
        <f t="shared" si="10"/>
        <v>0</v>
      </c>
      <c r="AB32" s="38"/>
      <c r="AC32" s="39"/>
      <c r="AD32" s="34">
        <f t="shared" si="11"/>
        <v>0</v>
      </c>
      <c r="AE32" s="35">
        <f t="shared" si="21"/>
        <v>0</v>
      </c>
      <c r="AF32" s="38"/>
      <c r="AG32" s="39"/>
      <c r="AH32" s="63">
        <f t="shared" si="12"/>
        <v>0</v>
      </c>
      <c r="AI32" s="35">
        <f t="shared" si="22"/>
        <v>0</v>
      </c>
      <c r="AJ32" s="38"/>
      <c r="AK32" s="39"/>
      <c r="AL32" s="34">
        <f t="shared" si="13"/>
        <v>0</v>
      </c>
      <c r="AM32" s="35">
        <f t="shared" si="23"/>
        <v>0</v>
      </c>
      <c r="AN32" s="38"/>
      <c r="AO32" s="39"/>
      <c r="AP32" s="34">
        <f t="shared" si="14"/>
        <v>0</v>
      </c>
      <c r="AQ32" s="35">
        <f t="shared" si="24"/>
        <v>0</v>
      </c>
      <c r="AR32" s="38"/>
      <c r="AS32" s="39"/>
      <c r="AT32" s="34">
        <f t="shared" si="15"/>
        <v>0</v>
      </c>
      <c r="AU32" s="35">
        <f t="shared" si="25"/>
        <v>0</v>
      </c>
      <c r="AV32" s="38"/>
      <c r="AW32" s="39"/>
      <c r="AX32" s="34">
        <f t="shared" si="16"/>
        <v>0</v>
      </c>
      <c r="AY32" s="35">
        <f t="shared" si="26"/>
        <v>0</v>
      </c>
      <c r="AZ32" s="38"/>
      <c r="BA32" s="39"/>
    </row>
    <row r="33" spans="1:53" ht="15" customHeight="1" x14ac:dyDescent="0.3">
      <c r="A33" s="7" t="s">
        <v>28</v>
      </c>
      <c r="B33" s="26">
        <f t="shared" si="17"/>
        <v>193391</v>
      </c>
      <c r="C33" s="46">
        <f t="shared" si="18"/>
        <v>6238.4193548387093</v>
      </c>
      <c r="D33" s="27">
        <f t="shared" si="19"/>
        <v>94943</v>
      </c>
      <c r="E33" s="28">
        <f t="shared" si="19"/>
        <v>98448</v>
      </c>
      <c r="F33" s="34">
        <f t="shared" si="0"/>
        <v>193391</v>
      </c>
      <c r="G33" s="35">
        <f t="shared" si="1"/>
        <v>6238.4193548387093</v>
      </c>
      <c r="H33" s="38">
        <v>94943</v>
      </c>
      <c r="I33" s="39">
        <v>98448</v>
      </c>
      <c r="J33" s="34">
        <f t="shared" si="2"/>
        <v>0</v>
      </c>
      <c r="K33" s="32">
        <f t="shared" si="3"/>
        <v>0</v>
      </c>
      <c r="L33" s="38"/>
      <c r="M33" s="39"/>
      <c r="N33" s="34">
        <f t="shared" si="4"/>
        <v>0</v>
      </c>
      <c r="O33" s="35">
        <f t="shared" si="5"/>
        <v>0</v>
      </c>
      <c r="P33" s="38"/>
      <c r="Q33" s="39"/>
      <c r="R33" s="34">
        <f t="shared" si="6"/>
        <v>0</v>
      </c>
      <c r="S33" s="35">
        <f t="shared" si="20"/>
        <v>0</v>
      </c>
      <c r="T33" s="38"/>
      <c r="U33" s="39"/>
      <c r="V33" s="34">
        <f t="shared" si="7"/>
        <v>0</v>
      </c>
      <c r="W33" s="35">
        <f t="shared" si="8"/>
        <v>0</v>
      </c>
      <c r="X33" s="38"/>
      <c r="Y33" s="39"/>
      <c r="Z33" s="34">
        <f t="shared" si="9"/>
        <v>0</v>
      </c>
      <c r="AA33" s="35">
        <f t="shared" si="10"/>
        <v>0</v>
      </c>
      <c r="AB33" s="38"/>
      <c r="AC33" s="39"/>
      <c r="AD33" s="34">
        <f t="shared" si="11"/>
        <v>0</v>
      </c>
      <c r="AE33" s="35">
        <f t="shared" si="21"/>
        <v>0</v>
      </c>
      <c r="AF33" s="38"/>
      <c r="AG33" s="39"/>
      <c r="AH33" s="63">
        <f t="shared" si="12"/>
        <v>0</v>
      </c>
      <c r="AI33" s="35">
        <f t="shared" si="22"/>
        <v>0</v>
      </c>
      <c r="AJ33" s="38"/>
      <c r="AK33" s="39"/>
      <c r="AL33" s="34">
        <f t="shared" si="13"/>
        <v>0</v>
      </c>
      <c r="AM33" s="35">
        <f t="shared" si="23"/>
        <v>0</v>
      </c>
      <c r="AN33" s="38"/>
      <c r="AO33" s="39"/>
      <c r="AP33" s="34">
        <f t="shared" si="14"/>
        <v>0</v>
      </c>
      <c r="AQ33" s="35">
        <f t="shared" si="24"/>
        <v>0</v>
      </c>
      <c r="AR33" s="38"/>
      <c r="AS33" s="39"/>
      <c r="AT33" s="34">
        <f t="shared" si="15"/>
        <v>0</v>
      </c>
      <c r="AU33" s="35">
        <f t="shared" si="25"/>
        <v>0</v>
      </c>
      <c r="AV33" s="38"/>
      <c r="AW33" s="39"/>
      <c r="AX33" s="34">
        <f t="shared" si="16"/>
        <v>0</v>
      </c>
      <c r="AY33" s="35">
        <f t="shared" si="26"/>
        <v>0</v>
      </c>
      <c r="AZ33" s="38"/>
      <c r="BA33" s="39"/>
    </row>
    <row r="34" spans="1:53" ht="15" customHeight="1" x14ac:dyDescent="0.3">
      <c r="A34" s="7" t="s">
        <v>29</v>
      </c>
      <c r="B34" s="26">
        <f t="shared" si="17"/>
        <v>263610</v>
      </c>
      <c r="C34" s="46">
        <f t="shared" si="18"/>
        <v>8503.5483870967746</v>
      </c>
      <c r="D34" s="27">
        <f t="shared" si="19"/>
        <v>130745</v>
      </c>
      <c r="E34" s="28">
        <f t="shared" si="19"/>
        <v>132865</v>
      </c>
      <c r="F34" s="34">
        <f t="shared" si="0"/>
        <v>263610</v>
      </c>
      <c r="G34" s="35">
        <f t="shared" si="1"/>
        <v>8503.5483870967746</v>
      </c>
      <c r="H34" s="38">
        <v>130745</v>
      </c>
      <c r="I34" s="39">
        <v>132865</v>
      </c>
      <c r="J34" s="34">
        <f t="shared" si="2"/>
        <v>0</v>
      </c>
      <c r="K34" s="32">
        <f t="shared" si="3"/>
        <v>0</v>
      </c>
      <c r="L34" s="38"/>
      <c r="M34" s="39"/>
      <c r="N34" s="34">
        <f t="shared" si="4"/>
        <v>0</v>
      </c>
      <c r="O34" s="35">
        <f t="shared" si="5"/>
        <v>0</v>
      </c>
      <c r="P34" s="38"/>
      <c r="Q34" s="39"/>
      <c r="R34" s="34">
        <f t="shared" si="6"/>
        <v>0</v>
      </c>
      <c r="S34" s="35">
        <f t="shared" si="20"/>
        <v>0</v>
      </c>
      <c r="T34" s="38"/>
      <c r="U34" s="39"/>
      <c r="V34" s="34">
        <f t="shared" si="7"/>
        <v>0</v>
      </c>
      <c r="W34" s="35">
        <f t="shared" si="8"/>
        <v>0</v>
      </c>
      <c r="X34" s="38"/>
      <c r="Y34" s="39"/>
      <c r="Z34" s="34">
        <f t="shared" si="9"/>
        <v>0</v>
      </c>
      <c r="AA34" s="35">
        <f t="shared" si="10"/>
        <v>0</v>
      </c>
      <c r="AB34" s="38"/>
      <c r="AC34" s="39"/>
      <c r="AD34" s="34">
        <f t="shared" si="11"/>
        <v>0</v>
      </c>
      <c r="AE34" s="35">
        <f t="shared" si="21"/>
        <v>0</v>
      </c>
      <c r="AF34" s="38"/>
      <c r="AG34" s="39"/>
      <c r="AH34" s="63">
        <f t="shared" si="12"/>
        <v>0</v>
      </c>
      <c r="AI34" s="35">
        <f t="shared" si="22"/>
        <v>0</v>
      </c>
      <c r="AJ34" s="38"/>
      <c r="AK34" s="39"/>
      <c r="AL34" s="34">
        <f t="shared" si="13"/>
        <v>0</v>
      </c>
      <c r="AM34" s="35">
        <f t="shared" si="23"/>
        <v>0</v>
      </c>
      <c r="AN34" s="38"/>
      <c r="AO34" s="39"/>
      <c r="AP34" s="34">
        <f t="shared" si="14"/>
        <v>0</v>
      </c>
      <c r="AQ34" s="35">
        <f t="shared" si="24"/>
        <v>0</v>
      </c>
      <c r="AR34" s="38"/>
      <c r="AS34" s="39"/>
      <c r="AT34" s="34">
        <f t="shared" si="15"/>
        <v>0</v>
      </c>
      <c r="AU34" s="35">
        <f t="shared" si="25"/>
        <v>0</v>
      </c>
      <c r="AV34" s="38"/>
      <c r="AW34" s="39"/>
      <c r="AX34" s="34">
        <f t="shared" si="16"/>
        <v>0</v>
      </c>
      <c r="AY34" s="35">
        <f t="shared" si="26"/>
        <v>0</v>
      </c>
      <c r="AZ34" s="38"/>
      <c r="BA34" s="39"/>
    </row>
    <row r="35" spans="1:53" ht="15" customHeight="1" x14ac:dyDescent="0.3">
      <c r="A35" s="7" t="s">
        <v>30</v>
      </c>
      <c r="B35" s="26">
        <f t="shared" si="17"/>
        <v>166851</v>
      </c>
      <c r="C35" s="46">
        <f t="shared" si="18"/>
        <v>5382.2903225806449</v>
      </c>
      <c r="D35" s="27">
        <f t="shared" si="19"/>
        <v>83118</v>
      </c>
      <c r="E35" s="28">
        <f t="shared" si="19"/>
        <v>83733</v>
      </c>
      <c r="F35" s="34">
        <f t="shared" si="0"/>
        <v>166851</v>
      </c>
      <c r="G35" s="35">
        <f t="shared" si="1"/>
        <v>5382.2903225806449</v>
      </c>
      <c r="H35" s="38">
        <v>83118</v>
      </c>
      <c r="I35" s="39">
        <v>83733</v>
      </c>
      <c r="J35" s="34">
        <f t="shared" si="2"/>
        <v>0</v>
      </c>
      <c r="K35" s="32">
        <f t="shared" si="3"/>
        <v>0</v>
      </c>
      <c r="L35" s="38"/>
      <c r="M35" s="39"/>
      <c r="N35" s="34">
        <f t="shared" si="4"/>
        <v>0</v>
      </c>
      <c r="O35" s="35">
        <f t="shared" si="5"/>
        <v>0</v>
      </c>
      <c r="P35" s="38"/>
      <c r="Q35" s="39"/>
      <c r="R35" s="34">
        <f t="shared" si="6"/>
        <v>0</v>
      </c>
      <c r="S35" s="35">
        <f t="shared" si="20"/>
        <v>0</v>
      </c>
      <c r="T35" s="38"/>
      <c r="U35" s="39"/>
      <c r="V35" s="34">
        <f t="shared" si="7"/>
        <v>0</v>
      </c>
      <c r="W35" s="35">
        <f t="shared" si="8"/>
        <v>0</v>
      </c>
      <c r="X35" s="38"/>
      <c r="Y35" s="39"/>
      <c r="Z35" s="34">
        <f t="shared" si="9"/>
        <v>0</v>
      </c>
      <c r="AA35" s="35">
        <f t="shared" si="10"/>
        <v>0</v>
      </c>
      <c r="AB35" s="38"/>
      <c r="AC35" s="39"/>
      <c r="AD35" s="34">
        <f t="shared" si="11"/>
        <v>0</v>
      </c>
      <c r="AE35" s="35">
        <f t="shared" si="21"/>
        <v>0</v>
      </c>
      <c r="AF35" s="38"/>
      <c r="AG35" s="39"/>
      <c r="AH35" s="63">
        <f t="shared" si="12"/>
        <v>0</v>
      </c>
      <c r="AI35" s="35">
        <f t="shared" si="22"/>
        <v>0</v>
      </c>
      <c r="AJ35" s="38"/>
      <c r="AK35" s="39"/>
      <c r="AL35" s="34">
        <f t="shared" si="13"/>
        <v>0</v>
      </c>
      <c r="AM35" s="35">
        <f t="shared" si="23"/>
        <v>0</v>
      </c>
      <c r="AN35" s="38"/>
      <c r="AO35" s="39"/>
      <c r="AP35" s="34">
        <f t="shared" si="14"/>
        <v>0</v>
      </c>
      <c r="AQ35" s="35">
        <f t="shared" si="24"/>
        <v>0</v>
      </c>
      <c r="AR35" s="38"/>
      <c r="AS35" s="39"/>
      <c r="AT35" s="34">
        <f t="shared" si="15"/>
        <v>0</v>
      </c>
      <c r="AU35" s="35">
        <f t="shared" si="25"/>
        <v>0</v>
      </c>
      <c r="AV35" s="38"/>
      <c r="AW35" s="39"/>
      <c r="AX35" s="34">
        <f t="shared" si="16"/>
        <v>0</v>
      </c>
      <c r="AY35" s="35">
        <f t="shared" si="26"/>
        <v>0</v>
      </c>
      <c r="AZ35" s="38"/>
      <c r="BA35" s="39"/>
    </row>
    <row r="36" spans="1:53" ht="15" customHeight="1" x14ac:dyDescent="0.3">
      <c r="A36" s="99" t="s">
        <v>31</v>
      </c>
      <c r="B36" s="26">
        <f t="shared" si="17"/>
        <v>51085</v>
      </c>
      <c r="C36" s="46">
        <f t="shared" si="18"/>
        <v>1647.9032258064517</v>
      </c>
      <c r="D36" s="27">
        <f>H36+L36+P36+T36+X36+AB36+AF36+AJ36+AN36+AR36+AV36+AZ36</f>
        <v>26673</v>
      </c>
      <c r="E36" s="28">
        <f t="shared" si="19"/>
        <v>24412</v>
      </c>
      <c r="F36" s="34">
        <f t="shared" si="0"/>
        <v>51085</v>
      </c>
      <c r="G36" s="35">
        <f t="shared" si="1"/>
        <v>1647.9032258064517</v>
      </c>
      <c r="H36" s="38">
        <v>26673</v>
      </c>
      <c r="I36" s="39">
        <v>24412</v>
      </c>
      <c r="J36" s="34">
        <f t="shared" si="2"/>
        <v>0</v>
      </c>
      <c r="K36" s="32">
        <f t="shared" si="3"/>
        <v>0</v>
      </c>
      <c r="L36" s="38"/>
      <c r="M36" s="39"/>
      <c r="N36" s="34">
        <f t="shared" si="4"/>
        <v>0</v>
      </c>
      <c r="O36" s="35">
        <f>N36/31</f>
        <v>0</v>
      </c>
      <c r="P36" s="38"/>
      <c r="Q36" s="39"/>
      <c r="R36" s="34">
        <f t="shared" si="6"/>
        <v>0</v>
      </c>
      <c r="S36" s="35">
        <f>R36/30</f>
        <v>0</v>
      </c>
      <c r="T36" s="38"/>
      <c r="U36" s="39"/>
      <c r="V36" s="34">
        <f t="shared" si="7"/>
        <v>0</v>
      </c>
      <c r="W36" s="35">
        <f>V36/31</f>
        <v>0</v>
      </c>
      <c r="X36" s="38"/>
      <c r="Y36" s="39"/>
      <c r="Z36" s="34">
        <f t="shared" si="9"/>
        <v>0</v>
      </c>
      <c r="AA36" s="35">
        <f>Z36/30</f>
        <v>0</v>
      </c>
      <c r="AB36" s="38"/>
      <c r="AC36" s="39"/>
      <c r="AD36" s="34">
        <f t="shared" si="11"/>
        <v>0</v>
      </c>
      <c r="AE36" s="35">
        <f>AD36/31</f>
        <v>0</v>
      </c>
      <c r="AF36" s="38"/>
      <c r="AG36" s="39"/>
      <c r="AH36" s="63">
        <f t="shared" si="12"/>
        <v>0</v>
      </c>
      <c r="AI36" s="35">
        <f>AH36/31</f>
        <v>0</v>
      </c>
      <c r="AJ36" s="38"/>
      <c r="AK36" s="39"/>
      <c r="AL36" s="34">
        <f t="shared" si="13"/>
        <v>0</v>
      </c>
      <c r="AM36" s="35">
        <f t="shared" si="23"/>
        <v>0</v>
      </c>
      <c r="AN36" s="38"/>
      <c r="AO36" s="39"/>
      <c r="AP36" s="34">
        <f t="shared" si="14"/>
        <v>0</v>
      </c>
      <c r="AQ36" s="35">
        <f>AP36/31</f>
        <v>0</v>
      </c>
      <c r="AR36" s="38"/>
      <c r="AS36" s="39"/>
      <c r="AT36" s="34">
        <f t="shared" si="15"/>
        <v>0</v>
      </c>
      <c r="AU36" s="35">
        <f>AT36/30</f>
        <v>0</v>
      </c>
      <c r="AV36" s="38"/>
      <c r="AW36" s="39"/>
      <c r="AX36" s="34">
        <f t="shared" si="16"/>
        <v>0</v>
      </c>
      <c r="AY36" s="35">
        <f>AX36/31</f>
        <v>0</v>
      </c>
      <c r="AZ36" s="38"/>
      <c r="BA36" s="39"/>
    </row>
    <row r="37" spans="1:53" ht="14.25" customHeight="1" thickBot="1" x14ac:dyDescent="0.35">
      <c r="A37" s="92" t="s">
        <v>83</v>
      </c>
      <c r="B37" s="93">
        <f t="shared" si="17"/>
        <v>200340</v>
      </c>
      <c r="C37" s="68">
        <f t="shared" si="18"/>
        <v>6462.5806451612907</v>
      </c>
      <c r="D37" s="94">
        <f>H37+L37+P37+T37+X37+AB37+AF37+AJ37+AN37+AR37+AV37+AZ37</f>
        <v>99688</v>
      </c>
      <c r="E37" s="95">
        <f t="shared" si="19"/>
        <v>100652</v>
      </c>
      <c r="F37" s="96">
        <f t="shared" si="0"/>
        <v>200340</v>
      </c>
      <c r="G37" s="37">
        <f t="shared" si="1"/>
        <v>6462.5806451612907</v>
      </c>
      <c r="H37" s="105">
        <v>99688</v>
      </c>
      <c r="I37" s="105">
        <v>100652</v>
      </c>
      <c r="J37" s="96">
        <f t="shared" si="2"/>
        <v>0</v>
      </c>
      <c r="K37" s="33">
        <f t="shared" si="3"/>
        <v>0</v>
      </c>
      <c r="L37" s="40"/>
      <c r="M37" s="90"/>
      <c r="N37" s="96">
        <f t="shared" si="4"/>
        <v>0</v>
      </c>
      <c r="O37" s="37">
        <f>N37/31</f>
        <v>0</v>
      </c>
      <c r="P37" s="40"/>
      <c r="Q37" s="90"/>
      <c r="R37" s="96">
        <f t="shared" si="6"/>
        <v>0</v>
      </c>
      <c r="S37" s="37">
        <f>R37/30</f>
        <v>0</v>
      </c>
      <c r="T37" s="40"/>
      <c r="U37" s="90"/>
      <c r="V37" s="96">
        <f t="shared" si="7"/>
        <v>0</v>
      </c>
      <c r="W37" s="37">
        <f>V37/31</f>
        <v>0</v>
      </c>
      <c r="X37" s="40"/>
      <c r="Y37" s="90"/>
      <c r="Z37" s="96">
        <f t="shared" si="9"/>
        <v>0</v>
      </c>
      <c r="AA37" s="37">
        <f>Z37/30</f>
        <v>0</v>
      </c>
      <c r="AB37" s="90"/>
      <c r="AC37" s="90"/>
      <c r="AD37" s="96">
        <f t="shared" si="11"/>
        <v>0</v>
      </c>
      <c r="AE37" s="97">
        <f>AD37/31</f>
        <v>0</v>
      </c>
      <c r="AF37" s="40"/>
      <c r="AG37" s="41"/>
      <c r="AH37" s="98">
        <f t="shared" si="12"/>
        <v>0</v>
      </c>
      <c r="AI37" s="37">
        <f>AH37/31</f>
        <v>0</v>
      </c>
      <c r="AJ37" s="40"/>
      <c r="AK37" s="90"/>
      <c r="AL37" s="96">
        <f t="shared" si="13"/>
        <v>0</v>
      </c>
      <c r="AM37" s="90"/>
      <c r="AN37" s="90"/>
      <c r="AO37" s="90"/>
      <c r="AP37" s="96">
        <f t="shared" si="14"/>
        <v>0</v>
      </c>
      <c r="AQ37" s="90"/>
      <c r="AR37" s="90"/>
      <c r="AS37" s="90"/>
      <c r="AT37" s="96">
        <f t="shared" si="15"/>
        <v>0</v>
      </c>
      <c r="AU37" s="90"/>
      <c r="AV37" s="90"/>
      <c r="AW37" s="90"/>
      <c r="AX37" s="96">
        <f t="shared" si="16"/>
        <v>0</v>
      </c>
      <c r="AY37" s="103">
        <f>AX37/20</f>
        <v>0</v>
      </c>
      <c r="AZ37" s="90"/>
      <c r="BA37" s="91"/>
    </row>
  </sheetData>
  <mergeCells count="54">
    <mergeCell ref="AJ5:AJ6"/>
    <mergeCell ref="AX4:BA4"/>
    <mergeCell ref="AX5:AY5"/>
    <mergeCell ref="AZ5:AZ6"/>
    <mergeCell ref="BA5:BA6"/>
    <mergeCell ref="AT4:AW4"/>
    <mergeCell ref="AT5:AU5"/>
    <mergeCell ref="AV5:AV6"/>
    <mergeCell ref="AW5:AW6"/>
    <mergeCell ref="AP4:AS4"/>
    <mergeCell ref="AP5:AQ5"/>
    <mergeCell ref="AR5:AR6"/>
    <mergeCell ref="AS5:AS6"/>
    <mergeCell ref="AL4:AO4"/>
    <mergeCell ref="AL5:AM5"/>
    <mergeCell ref="AN5:AN6"/>
    <mergeCell ref="AO5:AO6"/>
    <mergeCell ref="N5:O5"/>
    <mergeCell ref="P5:P6"/>
    <mergeCell ref="AH4:AK4"/>
    <mergeCell ref="AH5:AI5"/>
    <mergeCell ref="Y5:Y6"/>
    <mergeCell ref="R4:U4"/>
    <mergeCell ref="R5:S5"/>
    <mergeCell ref="T5:T6"/>
    <mergeCell ref="U5:U6"/>
    <mergeCell ref="Z4:AC4"/>
    <mergeCell ref="J4:M4"/>
    <mergeCell ref="J5:K5"/>
    <mergeCell ref="L5:L6"/>
    <mergeCell ref="M5:M6"/>
    <mergeCell ref="A4:A6"/>
    <mergeCell ref="H5:H6"/>
    <mergeCell ref="I5:I6"/>
    <mergeCell ref="AD4:AG4"/>
    <mergeCell ref="AD5:AE5"/>
    <mergeCell ref="AF5:AF6"/>
    <mergeCell ref="AG5:AG6"/>
    <mergeCell ref="V4:Y4"/>
    <mergeCell ref="V5:W5"/>
    <mergeCell ref="X5:X6"/>
    <mergeCell ref="AC5:AC6"/>
    <mergeCell ref="Z5:AA5"/>
    <mergeCell ref="AB5:AB6"/>
    <mergeCell ref="AK5:AK6"/>
    <mergeCell ref="B2:G2"/>
    <mergeCell ref="B4:E4"/>
    <mergeCell ref="F4:I4"/>
    <mergeCell ref="B5:C5"/>
    <mergeCell ref="E5:E6"/>
    <mergeCell ref="F5:G5"/>
    <mergeCell ref="D5:D6"/>
    <mergeCell ref="N4:Q4"/>
    <mergeCell ref="Q5:Q6"/>
  </mergeCells>
  <phoneticPr fontId="1" type="noConversion"/>
  <pageMargins left="0.7" right="0.7" top="0.75" bottom="0.75" header="0.3" footer="0.3"/>
  <pageSetup paperSize="9" orientation="portrait" r:id="rId1"/>
  <ignoredErrors>
    <ignoredError sqref="G7 K7 O7 S7 W7 AA7 AI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34"/>
  <sheetViews>
    <sheetView zoomScaleNormal="100" workbookViewId="0">
      <pane xSplit="5" topLeftCell="F1" activePane="topRight" state="frozen"/>
      <selection activeCell="A3" sqref="A3"/>
      <selection pane="topRight" activeCell="A4" sqref="A4:A6"/>
    </sheetView>
  </sheetViews>
  <sheetFormatPr defaultRowHeight="16.5" x14ac:dyDescent="0.3"/>
  <cols>
    <col min="1" max="1" width="12.75" style="42" bestFit="1" customWidth="1"/>
    <col min="2" max="2" width="10.375" style="42" customWidth="1"/>
    <col min="3" max="3" width="9.625" style="42" customWidth="1"/>
    <col min="4" max="4" width="10.75" style="42" bestFit="1" customWidth="1"/>
    <col min="5" max="13" width="9.625" style="42" customWidth="1"/>
    <col min="14" max="21" width="9.125" style="42" customWidth="1"/>
    <col min="22" max="23" width="9" style="42" customWidth="1"/>
    <col min="24" max="24" width="9.75" style="42" customWidth="1"/>
    <col min="25" max="27" width="9" style="42" customWidth="1"/>
    <col min="28" max="28" width="9.75" style="42" customWidth="1"/>
    <col min="29" max="29" width="9" style="42" customWidth="1"/>
    <col min="30" max="31" width="9" style="42"/>
    <col min="32" max="32" width="9.75" style="42" bestFit="1" customWidth="1"/>
    <col min="33" max="33" width="9" style="42" customWidth="1"/>
    <col min="34" max="35" width="9" style="42"/>
    <col min="36" max="36" width="9.75" style="42" bestFit="1" customWidth="1"/>
    <col min="37" max="37" width="9" style="42" customWidth="1"/>
    <col min="38" max="39" width="9" style="42"/>
    <col min="40" max="40" width="9.75" style="42" bestFit="1" customWidth="1"/>
    <col min="41" max="41" width="9" style="42" customWidth="1"/>
    <col min="42" max="43" width="9" style="42"/>
    <col min="44" max="44" width="9.75" style="42" bestFit="1" customWidth="1"/>
    <col min="45" max="45" width="9" style="42" customWidth="1"/>
    <col min="46" max="47" width="9" style="42"/>
    <col min="48" max="48" width="9.75" style="42" bestFit="1" customWidth="1"/>
    <col min="49" max="49" width="9" style="42" customWidth="1"/>
    <col min="50" max="51" width="9" style="42"/>
    <col min="52" max="52" width="9.75" style="42" bestFit="1" customWidth="1"/>
    <col min="53" max="53" width="9" style="42" customWidth="1"/>
    <col min="54" max="16384" width="9" style="42"/>
  </cols>
  <sheetData>
    <row r="1" spans="1:53" ht="15" customHeight="1" x14ac:dyDescent="0.3"/>
    <row r="2" spans="1:53" ht="15" customHeight="1" x14ac:dyDescent="0.3">
      <c r="B2" s="146" t="s">
        <v>86</v>
      </c>
      <c r="C2" s="146"/>
      <c r="D2" s="146"/>
      <c r="E2" s="146"/>
      <c r="F2" s="146"/>
      <c r="G2" s="146"/>
    </row>
    <row r="3" spans="1:53" ht="15" customHeight="1" thickBot="1" x14ac:dyDescent="0.35">
      <c r="D3" s="5"/>
    </row>
    <row r="4" spans="1:53" s="11" customFormat="1" ht="15" customHeight="1" x14ac:dyDescent="0.3">
      <c r="A4" s="176" t="s">
        <v>35</v>
      </c>
      <c r="B4" s="149" t="s">
        <v>34</v>
      </c>
      <c r="C4" s="150"/>
      <c r="D4" s="150"/>
      <c r="E4" s="151"/>
      <c r="F4" s="149" t="s">
        <v>33</v>
      </c>
      <c r="G4" s="150"/>
      <c r="H4" s="150"/>
      <c r="I4" s="151"/>
      <c r="J4" s="149" t="s">
        <v>45</v>
      </c>
      <c r="K4" s="150"/>
      <c r="L4" s="150"/>
      <c r="M4" s="151"/>
      <c r="N4" s="149" t="s">
        <v>46</v>
      </c>
      <c r="O4" s="150"/>
      <c r="P4" s="150"/>
      <c r="Q4" s="151"/>
      <c r="R4" s="149" t="s">
        <v>47</v>
      </c>
      <c r="S4" s="150"/>
      <c r="T4" s="150"/>
      <c r="U4" s="151"/>
      <c r="V4" s="149" t="s">
        <v>48</v>
      </c>
      <c r="W4" s="150"/>
      <c r="X4" s="150"/>
      <c r="Y4" s="151"/>
      <c r="Z4" s="149" t="s">
        <v>49</v>
      </c>
      <c r="AA4" s="150"/>
      <c r="AB4" s="150"/>
      <c r="AC4" s="151"/>
      <c r="AD4" s="149" t="s">
        <v>50</v>
      </c>
      <c r="AE4" s="150"/>
      <c r="AF4" s="150"/>
      <c r="AG4" s="151"/>
      <c r="AH4" s="149" t="s">
        <v>51</v>
      </c>
      <c r="AI4" s="150"/>
      <c r="AJ4" s="150"/>
      <c r="AK4" s="151"/>
      <c r="AL4" s="149" t="s">
        <v>79</v>
      </c>
      <c r="AM4" s="150"/>
      <c r="AN4" s="150"/>
      <c r="AO4" s="151"/>
      <c r="AP4" s="149" t="s">
        <v>80</v>
      </c>
      <c r="AQ4" s="150"/>
      <c r="AR4" s="150"/>
      <c r="AS4" s="151"/>
      <c r="AT4" s="149" t="s">
        <v>81</v>
      </c>
      <c r="AU4" s="150"/>
      <c r="AV4" s="150"/>
      <c r="AW4" s="151"/>
      <c r="AX4" s="149" t="s">
        <v>82</v>
      </c>
      <c r="AY4" s="150"/>
      <c r="AZ4" s="150"/>
      <c r="BA4" s="151"/>
    </row>
    <row r="5" spans="1:53" s="11" customFormat="1" ht="15" customHeight="1" x14ac:dyDescent="0.3">
      <c r="A5" s="177"/>
      <c r="B5" s="183" t="s">
        <v>37</v>
      </c>
      <c r="C5" s="184"/>
      <c r="D5" s="179" t="s">
        <v>38</v>
      </c>
      <c r="E5" s="181" t="s">
        <v>39</v>
      </c>
      <c r="F5" s="183" t="s">
        <v>37</v>
      </c>
      <c r="G5" s="184"/>
      <c r="H5" s="179" t="s">
        <v>38</v>
      </c>
      <c r="I5" s="181" t="s">
        <v>39</v>
      </c>
      <c r="J5" s="183" t="s">
        <v>37</v>
      </c>
      <c r="K5" s="184"/>
      <c r="L5" s="179" t="s">
        <v>38</v>
      </c>
      <c r="M5" s="181" t="s">
        <v>39</v>
      </c>
      <c r="N5" s="183" t="s">
        <v>37</v>
      </c>
      <c r="O5" s="184"/>
      <c r="P5" s="179" t="s">
        <v>38</v>
      </c>
      <c r="Q5" s="181" t="s">
        <v>39</v>
      </c>
      <c r="R5" s="183" t="s">
        <v>37</v>
      </c>
      <c r="S5" s="184"/>
      <c r="T5" s="179" t="s">
        <v>38</v>
      </c>
      <c r="U5" s="181" t="s">
        <v>39</v>
      </c>
      <c r="V5" s="183" t="s">
        <v>37</v>
      </c>
      <c r="W5" s="184"/>
      <c r="X5" s="179" t="s">
        <v>38</v>
      </c>
      <c r="Y5" s="181" t="s">
        <v>39</v>
      </c>
      <c r="Z5" s="147" t="s">
        <v>37</v>
      </c>
      <c r="AA5" s="148"/>
      <c r="AB5" s="142" t="s">
        <v>38</v>
      </c>
      <c r="AC5" s="144" t="s">
        <v>39</v>
      </c>
      <c r="AD5" s="147" t="s">
        <v>37</v>
      </c>
      <c r="AE5" s="148"/>
      <c r="AF5" s="142" t="s">
        <v>38</v>
      </c>
      <c r="AG5" s="144" t="s">
        <v>39</v>
      </c>
      <c r="AH5" s="147" t="s">
        <v>37</v>
      </c>
      <c r="AI5" s="148"/>
      <c r="AJ5" s="142" t="s">
        <v>38</v>
      </c>
      <c r="AK5" s="144" t="s">
        <v>39</v>
      </c>
      <c r="AL5" s="147" t="s">
        <v>37</v>
      </c>
      <c r="AM5" s="148"/>
      <c r="AN5" s="142" t="s">
        <v>38</v>
      </c>
      <c r="AO5" s="144" t="s">
        <v>39</v>
      </c>
      <c r="AP5" s="147" t="s">
        <v>37</v>
      </c>
      <c r="AQ5" s="148"/>
      <c r="AR5" s="142" t="s">
        <v>38</v>
      </c>
      <c r="AS5" s="144" t="s">
        <v>39</v>
      </c>
      <c r="AT5" s="147" t="s">
        <v>37</v>
      </c>
      <c r="AU5" s="148"/>
      <c r="AV5" s="142" t="s">
        <v>38</v>
      </c>
      <c r="AW5" s="144" t="s">
        <v>39</v>
      </c>
      <c r="AX5" s="147" t="s">
        <v>37</v>
      </c>
      <c r="AY5" s="148"/>
      <c r="AZ5" s="142" t="s">
        <v>38</v>
      </c>
      <c r="BA5" s="144" t="s">
        <v>39</v>
      </c>
    </row>
    <row r="6" spans="1:53" s="11" customFormat="1" ht="15" customHeight="1" thickBot="1" x14ac:dyDescent="0.35">
      <c r="A6" s="178"/>
      <c r="B6" s="54" t="s">
        <v>40</v>
      </c>
      <c r="C6" s="55" t="s">
        <v>41</v>
      </c>
      <c r="D6" s="185"/>
      <c r="E6" s="186"/>
      <c r="F6" s="15" t="s">
        <v>40</v>
      </c>
      <c r="G6" s="17" t="s">
        <v>41</v>
      </c>
      <c r="H6" s="180"/>
      <c r="I6" s="182"/>
      <c r="J6" s="15" t="s">
        <v>40</v>
      </c>
      <c r="K6" s="17" t="s">
        <v>41</v>
      </c>
      <c r="L6" s="180"/>
      <c r="M6" s="182"/>
      <c r="N6" s="15" t="s">
        <v>40</v>
      </c>
      <c r="O6" s="17" t="s">
        <v>41</v>
      </c>
      <c r="P6" s="180"/>
      <c r="Q6" s="182"/>
      <c r="R6" s="15" t="s">
        <v>40</v>
      </c>
      <c r="S6" s="17" t="s">
        <v>41</v>
      </c>
      <c r="T6" s="180"/>
      <c r="U6" s="182"/>
      <c r="V6" s="15" t="s">
        <v>40</v>
      </c>
      <c r="W6" s="17" t="s">
        <v>41</v>
      </c>
      <c r="X6" s="180"/>
      <c r="Y6" s="182"/>
      <c r="Z6" s="15" t="s">
        <v>40</v>
      </c>
      <c r="AA6" s="17" t="s">
        <v>41</v>
      </c>
      <c r="AB6" s="143"/>
      <c r="AC6" s="145"/>
      <c r="AD6" s="15" t="s">
        <v>40</v>
      </c>
      <c r="AE6" s="17" t="s">
        <v>41</v>
      </c>
      <c r="AF6" s="143"/>
      <c r="AG6" s="145"/>
      <c r="AH6" s="15" t="s">
        <v>40</v>
      </c>
      <c r="AI6" s="17" t="s">
        <v>41</v>
      </c>
      <c r="AJ6" s="143"/>
      <c r="AK6" s="145"/>
      <c r="AL6" s="15" t="s">
        <v>40</v>
      </c>
      <c r="AM6" s="17" t="s">
        <v>41</v>
      </c>
      <c r="AN6" s="143"/>
      <c r="AO6" s="145"/>
      <c r="AP6" s="15" t="s">
        <v>40</v>
      </c>
      <c r="AQ6" s="17" t="s">
        <v>41</v>
      </c>
      <c r="AR6" s="143"/>
      <c r="AS6" s="145"/>
      <c r="AT6" s="15" t="s">
        <v>40</v>
      </c>
      <c r="AU6" s="17" t="s">
        <v>41</v>
      </c>
      <c r="AV6" s="143"/>
      <c r="AW6" s="145"/>
      <c r="AX6" s="15" t="s">
        <v>40</v>
      </c>
      <c r="AY6" s="17" t="s">
        <v>41</v>
      </c>
      <c r="AZ6" s="143"/>
      <c r="BA6" s="145"/>
    </row>
    <row r="7" spans="1:53" s="11" customFormat="1" ht="15" customHeight="1" thickTop="1" x14ac:dyDescent="0.3">
      <c r="A7" s="2" t="s">
        <v>32</v>
      </c>
      <c r="B7" s="56">
        <f>SUM(B8:B34)</f>
        <v>4063797</v>
      </c>
      <c r="C7" s="57">
        <f>B7/31</f>
        <v>131090.22580645161</v>
      </c>
      <c r="D7" s="58">
        <f>SUM(D8:D34)</f>
        <v>2922151</v>
      </c>
      <c r="E7" s="59">
        <f>SUM(E8:E34)</f>
        <v>1141646</v>
      </c>
      <c r="F7" s="43">
        <f>SUM(F8:F34)</f>
        <v>4063797</v>
      </c>
      <c r="G7" s="21">
        <f>F7/31</f>
        <v>131090.22580645161</v>
      </c>
      <c r="H7" s="21">
        <f>SUM(H8:H34)</f>
        <v>2922151</v>
      </c>
      <c r="I7" s="22">
        <f>SUM(I8:I34)</f>
        <v>1141646</v>
      </c>
      <c r="J7" s="20">
        <f>SUM(J8:J34)</f>
        <v>0</v>
      </c>
      <c r="K7" s="21">
        <f>J7/29</f>
        <v>0</v>
      </c>
      <c r="L7" s="21">
        <f>SUM(L8:L34)</f>
        <v>0</v>
      </c>
      <c r="M7" s="21">
        <f>SUM(M8:M34)</f>
        <v>0</v>
      </c>
      <c r="N7" s="20">
        <f>SUM(N8:N34)</f>
        <v>0</v>
      </c>
      <c r="O7" s="21">
        <f>N7/31</f>
        <v>0</v>
      </c>
      <c r="P7" s="21">
        <f>SUM(P8:P34)</f>
        <v>0</v>
      </c>
      <c r="Q7" s="22">
        <f>SUM(Q8:Q34)</f>
        <v>0</v>
      </c>
      <c r="R7" s="20">
        <f>SUM(R8:R34)</f>
        <v>0</v>
      </c>
      <c r="S7" s="21">
        <f>R7/30</f>
        <v>0</v>
      </c>
      <c r="T7" s="21">
        <f>SUM(T8:T34)</f>
        <v>0</v>
      </c>
      <c r="U7" s="22">
        <f>SUM(U8:U34)</f>
        <v>0</v>
      </c>
      <c r="V7" s="20">
        <f>SUM(V8:V34)</f>
        <v>0</v>
      </c>
      <c r="W7" s="21">
        <f>V7/31</f>
        <v>0</v>
      </c>
      <c r="X7" s="21">
        <f>SUM(X8:X34)</f>
        <v>0</v>
      </c>
      <c r="Y7" s="22">
        <f>SUM(Y8:Y34)</f>
        <v>0</v>
      </c>
      <c r="Z7" s="49">
        <f>SUM(Z8:Z34)</f>
        <v>0</v>
      </c>
      <c r="AA7" s="50">
        <f>Z7/30</f>
        <v>0</v>
      </c>
      <c r="AB7" s="50">
        <f>SUM(AB8:AB34)</f>
        <v>0</v>
      </c>
      <c r="AC7" s="51">
        <f>SUM(AC8:AC34)</f>
        <v>0</v>
      </c>
      <c r="AD7" s="49">
        <f>SUM(AD8:AD34)</f>
        <v>0</v>
      </c>
      <c r="AE7" s="50">
        <f>AD7/31</f>
        <v>0</v>
      </c>
      <c r="AF7" s="50">
        <f>SUM(AF8:AF34)</f>
        <v>0</v>
      </c>
      <c r="AG7" s="51">
        <f>SUM(AG8:AG34)</f>
        <v>0</v>
      </c>
      <c r="AH7" s="49">
        <f>SUM(AH8:AH34)</f>
        <v>0</v>
      </c>
      <c r="AI7" s="50">
        <f>AH7/31</f>
        <v>0</v>
      </c>
      <c r="AJ7" s="50">
        <f>SUM(AJ8:AJ34)</f>
        <v>0</v>
      </c>
      <c r="AK7" s="50">
        <f>SUM(AK8:AK34)</f>
        <v>0</v>
      </c>
      <c r="AL7" s="20">
        <f>SUM(AL8:AL34)</f>
        <v>0</v>
      </c>
      <c r="AM7" s="21">
        <f>AL7/30</f>
        <v>0</v>
      </c>
      <c r="AN7" s="21">
        <f>SUM(AN8:AN34)</f>
        <v>0</v>
      </c>
      <c r="AO7" s="22">
        <f>SUM(AO8:AO34)</f>
        <v>0</v>
      </c>
      <c r="AP7" s="20">
        <f>SUM(AP8:AP34)</f>
        <v>0</v>
      </c>
      <c r="AQ7" s="21">
        <f>AP7/31</f>
        <v>0</v>
      </c>
      <c r="AR7" s="21">
        <f>SUM(AR8:AR34)</f>
        <v>0</v>
      </c>
      <c r="AS7" s="22">
        <f>SUM(AS8:AS34)</f>
        <v>0</v>
      </c>
      <c r="AT7" s="20">
        <f>SUM(AT8:AT34)</f>
        <v>0</v>
      </c>
      <c r="AU7" s="21">
        <f>AT7/30</f>
        <v>0</v>
      </c>
      <c r="AV7" s="21">
        <f>SUM(AV8:AV34)</f>
        <v>0</v>
      </c>
      <c r="AW7" s="22">
        <f>SUM(AW8:AW34)</f>
        <v>0</v>
      </c>
      <c r="AX7" s="20">
        <f>SUM(AX8:AX34)</f>
        <v>0</v>
      </c>
      <c r="AY7" s="21">
        <f>AX7/31</f>
        <v>0</v>
      </c>
      <c r="AZ7" s="21">
        <f>SUM(AZ8:AZ34)</f>
        <v>0</v>
      </c>
      <c r="BA7" s="22">
        <f>SUM(BA8:BA34)</f>
        <v>0</v>
      </c>
    </row>
    <row r="8" spans="1:53" s="11" customFormat="1" ht="15" customHeight="1" x14ac:dyDescent="0.3">
      <c r="A8" s="3" t="s">
        <v>53</v>
      </c>
      <c r="B8" s="70">
        <f>D8+E8</f>
        <v>77092</v>
      </c>
      <c r="C8" s="52">
        <f>B8/31</f>
        <v>2486.8387096774195</v>
      </c>
      <c r="D8" s="10">
        <f>H8+L8+P8+T8+X8+AB8+AF8+AJ8+AN8+AR8+AV8+AZ8</f>
        <v>60492</v>
      </c>
      <c r="E8" s="13">
        <f>I8+M8+Q8+U8+Y8+AC8+AG8+AK8+AO8+AS8+AW8+BA8</f>
        <v>16600</v>
      </c>
      <c r="F8" s="44">
        <f>H8+I8</f>
        <v>77092</v>
      </c>
      <c r="G8" s="32">
        <f t="shared" ref="G8:G34" si="0">F8/31</f>
        <v>2486.8387096774195</v>
      </c>
      <c r="H8" s="38">
        <v>60492</v>
      </c>
      <c r="I8" s="39">
        <v>16600</v>
      </c>
      <c r="J8" s="12">
        <f>L8+M8</f>
        <v>0</v>
      </c>
      <c r="K8" s="32">
        <f t="shared" ref="K8:K34" si="1">J8/29</f>
        <v>0</v>
      </c>
      <c r="L8" s="38"/>
      <c r="M8" s="39"/>
      <c r="N8" s="12">
        <f>P8+Q8</f>
        <v>0</v>
      </c>
      <c r="O8" s="32">
        <f t="shared" ref="O8:O34" si="2">N8/31</f>
        <v>0</v>
      </c>
      <c r="P8" s="38"/>
      <c r="Q8" s="39"/>
      <c r="R8" s="12">
        <f>T8+U8</f>
        <v>0</v>
      </c>
      <c r="S8" s="32">
        <f t="shared" ref="S8:S34" si="3">R8/30</f>
        <v>0</v>
      </c>
      <c r="T8" s="38"/>
      <c r="U8" s="39"/>
      <c r="V8" s="12">
        <f>X8+Y8</f>
        <v>0</v>
      </c>
      <c r="W8" s="32">
        <f>V8/31</f>
        <v>0</v>
      </c>
      <c r="X8" s="38"/>
      <c r="Y8" s="39"/>
      <c r="Z8" s="12">
        <f>AB8+AC8</f>
        <v>0</v>
      </c>
      <c r="AA8" s="32">
        <f t="shared" ref="AA8:AA34" si="4">Z8/30</f>
        <v>0</v>
      </c>
      <c r="AB8" s="38"/>
      <c r="AC8" s="39"/>
      <c r="AD8" s="12">
        <f t="shared" ref="AD8:AD34" si="5">AF8+AG8</f>
        <v>0</v>
      </c>
      <c r="AE8" s="50">
        <f>AD8/31</f>
        <v>0</v>
      </c>
      <c r="AF8" s="38"/>
      <c r="AG8" s="39"/>
      <c r="AH8" s="12">
        <f t="shared" ref="AH8:AH34" si="6">AJ8+AK8</f>
        <v>0</v>
      </c>
      <c r="AI8" s="50">
        <f t="shared" ref="AI8:AI34" si="7">AH8/31</f>
        <v>0</v>
      </c>
      <c r="AJ8" s="38"/>
      <c r="AK8" s="39"/>
      <c r="AL8" s="12">
        <f t="shared" ref="AL8:AL34" si="8">AN8+AO8</f>
        <v>0</v>
      </c>
      <c r="AM8" s="32">
        <f t="shared" ref="AM8:AM34" si="9">AL8/30</f>
        <v>0</v>
      </c>
      <c r="AN8" s="38"/>
      <c r="AO8" s="39"/>
      <c r="AP8" s="12">
        <f t="shared" ref="AP8:AP34" si="10">AR8+AS8</f>
        <v>0</v>
      </c>
      <c r="AQ8" s="32">
        <f>AP8/31</f>
        <v>0</v>
      </c>
      <c r="AR8" s="38"/>
      <c r="AS8" s="39"/>
      <c r="AT8" s="12">
        <f t="shared" ref="AT8:AT34" si="11">AV8+AW8</f>
        <v>0</v>
      </c>
      <c r="AU8" s="32">
        <f>AT8/30</f>
        <v>0</v>
      </c>
      <c r="AV8" s="38"/>
      <c r="AW8" s="39"/>
      <c r="AX8" s="12">
        <f t="shared" ref="AX8:AX34" si="12">AZ8+BA8</f>
        <v>0</v>
      </c>
      <c r="AY8" s="32">
        <f>AX8/31</f>
        <v>0</v>
      </c>
      <c r="AZ8" s="38"/>
      <c r="BA8" s="39"/>
    </row>
    <row r="9" spans="1:53" s="11" customFormat="1" ht="15" customHeight="1" x14ac:dyDescent="0.3">
      <c r="A9" s="3" t="s">
        <v>54</v>
      </c>
      <c r="B9" s="70">
        <f t="shared" ref="B9:B34" si="13">D9+E9</f>
        <v>68816</v>
      </c>
      <c r="C9" s="52">
        <f t="shared" ref="C9:C34" si="14">B9/31</f>
        <v>2219.8709677419356</v>
      </c>
      <c r="D9" s="10">
        <f t="shared" ref="D9:E34" si="15">H9+L9+P9+T9+X9+AB9+AF9+AJ9+AN9+AR9+AV9+AZ9</f>
        <v>52213</v>
      </c>
      <c r="E9" s="13">
        <f t="shared" si="15"/>
        <v>16603</v>
      </c>
      <c r="F9" s="44">
        <f t="shared" ref="F9:F34" si="16">H9+I9</f>
        <v>68816</v>
      </c>
      <c r="G9" s="32">
        <f t="shared" si="0"/>
        <v>2219.8709677419356</v>
      </c>
      <c r="H9" s="38">
        <v>52213</v>
      </c>
      <c r="I9" s="39">
        <v>16603</v>
      </c>
      <c r="J9" s="12">
        <f t="shared" ref="J9:J34" si="17">L9+M9</f>
        <v>0</v>
      </c>
      <c r="K9" s="32">
        <f t="shared" si="1"/>
        <v>0</v>
      </c>
      <c r="L9" s="38"/>
      <c r="M9" s="39"/>
      <c r="N9" s="12">
        <f t="shared" ref="N9:N34" si="18">P9+Q9</f>
        <v>0</v>
      </c>
      <c r="O9" s="32">
        <f t="shared" si="2"/>
        <v>0</v>
      </c>
      <c r="P9" s="38"/>
      <c r="Q9" s="39"/>
      <c r="R9" s="12">
        <f t="shared" ref="R9:R34" si="19">T9+U9</f>
        <v>0</v>
      </c>
      <c r="S9" s="32">
        <f t="shared" si="3"/>
        <v>0</v>
      </c>
      <c r="T9" s="38"/>
      <c r="U9" s="39"/>
      <c r="V9" s="12">
        <f t="shared" ref="V9:V34" si="20">X9+Y9</f>
        <v>0</v>
      </c>
      <c r="W9" s="32">
        <f t="shared" ref="W9:W33" si="21">V9/31</f>
        <v>0</v>
      </c>
      <c r="X9" s="38"/>
      <c r="Y9" s="39"/>
      <c r="Z9" s="12">
        <f t="shared" ref="Z9:Z34" si="22">AB9+AC9</f>
        <v>0</v>
      </c>
      <c r="AA9" s="32">
        <f t="shared" si="4"/>
        <v>0</v>
      </c>
      <c r="AB9" s="38"/>
      <c r="AC9" s="39"/>
      <c r="AD9" s="12">
        <f t="shared" si="5"/>
        <v>0</v>
      </c>
      <c r="AE9" s="50">
        <f t="shared" ref="AE9:AE33" si="23">AD9/31</f>
        <v>0</v>
      </c>
      <c r="AF9" s="38"/>
      <c r="AG9" s="39"/>
      <c r="AH9" s="12">
        <f t="shared" si="6"/>
        <v>0</v>
      </c>
      <c r="AI9" s="50">
        <f t="shared" si="7"/>
        <v>0</v>
      </c>
      <c r="AJ9" s="38"/>
      <c r="AK9" s="39"/>
      <c r="AL9" s="12">
        <f t="shared" si="8"/>
        <v>0</v>
      </c>
      <c r="AM9" s="32">
        <f t="shared" si="9"/>
        <v>0</v>
      </c>
      <c r="AN9" s="38"/>
      <c r="AO9" s="39"/>
      <c r="AP9" s="12">
        <f t="shared" si="10"/>
        <v>0</v>
      </c>
      <c r="AQ9" s="32">
        <f t="shared" ref="AQ9:AQ34" si="24">AP9/31</f>
        <v>0</v>
      </c>
      <c r="AR9" s="38"/>
      <c r="AS9" s="39"/>
      <c r="AT9" s="12">
        <f t="shared" si="11"/>
        <v>0</v>
      </c>
      <c r="AU9" s="32">
        <f t="shared" ref="AU9:AU34" si="25">AT9/30</f>
        <v>0</v>
      </c>
      <c r="AV9" s="38"/>
      <c r="AW9" s="39"/>
      <c r="AX9" s="12">
        <f t="shared" si="12"/>
        <v>0</v>
      </c>
      <c r="AY9" s="32">
        <f t="shared" ref="AY9:AY34" si="26">AX9/31</f>
        <v>0</v>
      </c>
      <c r="AZ9" s="38"/>
      <c r="BA9" s="39"/>
    </row>
    <row r="10" spans="1:53" s="11" customFormat="1" ht="15" customHeight="1" x14ac:dyDescent="0.3">
      <c r="A10" s="3" t="s">
        <v>55</v>
      </c>
      <c r="B10" s="70">
        <f t="shared" si="13"/>
        <v>270189</v>
      </c>
      <c r="C10" s="52">
        <f t="shared" si="14"/>
        <v>8715.7741935483864</v>
      </c>
      <c r="D10" s="10">
        <f t="shared" si="15"/>
        <v>198974</v>
      </c>
      <c r="E10" s="13">
        <f t="shared" si="15"/>
        <v>71215</v>
      </c>
      <c r="F10" s="44">
        <f t="shared" si="16"/>
        <v>270189</v>
      </c>
      <c r="G10" s="32">
        <f t="shared" si="0"/>
        <v>8715.7741935483864</v>
      </c>
      <c r="H10" s="38">
        <v>198974</v>
      </c>
      <c r="I10" s="39">
        <v>71215</v>
      </c>
      <c r="J10" s="12">
        <f t="shared" si="17"/>
        <v>0</v>
      </c>
      <c r="K10" s="32">
        <f t="shared" si="1"/>
        <v>0</v>
      </c>
      <c r="L10" s="38"/>
      <c r="M10" s="39"/>
      <c r="N10" s="12">
        <f t="shared" si="18"/>
        <v>0</v>
      </c>
      <c r="O10" s="32">
        <f t="shared" si="2"/>
        <v>0</v>
      </c>
      <c r="P10" s="38"/>
      <c r="Q10" s="39"/>
      <c r="R10" s="12">
        <f t="shared" si="19"/>
        <v>0</v>
      </c>
      <c r="S10" s="32">
        <f t="shared" si="3"/>
        <v>0</v>
      </c>
      <c r="T10" s="38"/>
      <c r="U10" s="39"/>
      <c r="V10" s="12">
        <f t="shared" si="20"/>
        <v>0</v>
      </c>
      <c r="W10" s="32">
        <f t="shared" si="21"/>
        <v>0</v>
      </c>
      <c r="X10" s="38"/>
      <c r="Y10" s="39"/>
      <c r="Z10" s="12">
        <f t="shared" si="22"/>
        <v>0</v>
      </c>
      <c r="AA10" s="32">
        <f t="shared" si="4"/>
        <v>0</v>
      </c>
      <c r="AB10" s="38"/>
      <c r="AC10" s="39"/>
      <c r="AD10" s="12">
        <f t="shared" si="5"/>
        <v>0</v>
      </c>
      <c r="AE10" s="50">
        <f t="shared" si="23"/>
        <v>0</v>
      </c>
      <c r="AF10" s="38"/>
      <c r="AG10" s="39"/>
      <c r="AH10" s="12">
        <f t="shared" si="6"/>
        <v>0</v>
      </c>
      <c r="AI10" s="50">
        <f t="shared" si="7"/>
        <v>0</v>
      </c>
      <c r="AJ10" s="38"/>
      <c r="AK10" s="39"/>
      <c r="AL10" s="12">
        <f t="shared" si="8"/>
        <v>0</v>
      </c>
      <c r="AM10" s="32">
        <f t="shared" si="9"/>
        <v>0</v>
      </c>
      <c r="AN10" s="38"/>
      <c r="AO10" s="39"/>
      <c r="AP10" s="12">
        <f t="shared" si="10"/>
        <v>0</v>
      </c>
      <c r="AQ10" s="32">
        <f t="shared" si="24"/>
        <v>0</v>
      </c>
      <c r="AR10" s="38"/>
      <c r="AS10" s="39"/>
      <c r="AT10" s="12">
        <f t="shared" si="11"/>
        <v>0</v>
      </c>
      <c r="AU10" s="32">
        <f t="shared" si="25"/>
        <v>0</v>
      </c>
      <c r="AV10" s="38"/>
      <c r="AW10" s="39"/>
      <c r="AX10" s="12">
        <f t="shared" si="12"/>
        <v>0</v>
      </c>
      <c r="AY10" s="32">
        <f t="shared" si="26"/>
        <v>0</v>
      </c>
      <c r="AZ10" s="38"/>
      <c r="BA10" s="39"/>
    </row>
    <row r="11" spans="1:53" s="11" customFormat="1" ht="15" customHeight="1" x14ac:dyDescent="0.3">
      <c r="A11" s="3" t="s">
        <v>56</v>
      </c>
      <c r="B11" s="70">
        <f t="shared" si="13"/>
        <v>129762</v>
      </c>
      <c r="C11" s="52">
        <f t="shared" si="14"/>
        <v>4185.8709677419356</v>
      </c>
      <c r="D11" s="10">
        <f t="shared" si="15"/>
        <v>88149</v>
      </c>
      <c r="E11" s="13">
        <f t="shared" si="15"/>
        <v>41613</v>
      </c>
      <c r="F11" s="44">
        <f t="shared" si="16"/>
        <v>129762</v>
      </c>
      <c r="G11" s="32">
        <f t="shared" si="0"/>
        <v>4185.8709677419356</v>
      </c>
      <c r="H11" s="38">
        <v>88149</v>
      </c>
      <c r="I11" s="39">
        <v>41613</v>
      </c>
      <c r="J11" s="12">
        <f t="shared" si="17"/>
        <v>0</v>
      </c>
      <c r="K11" s="32">
        <f t="shared" si="1"/>
        <v>0</v>
      </c>
      <c r="L11" s="38"/>
      <c r="M11" s="39"/>
      <c r="N11" s="12">
        <f t="shared" si="18"/>
        <v>0</v>
      </c>
      <c r="O11" s="32">
        <f t="shared" si="2"/>
        <v>0</v>
      </c>
      <c r="P11" s="38"/>
      <c r="Q11" s="39"/>
      <c r="R11" s="12">
        <f t="shared" si="19"/>
        <v>0</v>
      </c>
      <c r="S11" s="32">
        <f t="shared" si="3"/>
        <v>0</v>
      </c>
      <c r="T11" s="38"/>
      <c r="U11" s="39"/>
      <c r="V11" s="12">
        <f t="shared" si="20"/>
        <v>0</v>
      </c>
      <c r="W11" s="32">
        <f t="shared" si="21"/>
        <v>0</v>
      </c>
      <c r="X11" s="38"/>
      <c r="Y11" s="39"/>
      <c r="Z11" s="12">
        <f t="shared" si="22"/>
        <v>0</v>
      </c>
      <c r="AA11" s="32">
        <f t="shared" si="4"/>
        <v>0</v>
      </c>
      <c r="AB11" s="38"/>
      <c r="AC11" s="39"/>
      <c r="AD11" s="12">
        <f t="shared" si="5"/>
        <v>0</v>
      </c>
      <c r="AE11" s="50">
        <f t="shared" si="23"/>
        <v>0</v>
      </c>
      <c r="AF11" s="38"/>
      <c r="AG11" s="39"/>
      <c r="AH11" s="12">
        <f t="shared" si="6"/>
        <v>0</v>
      </c>
      <c r="AI11" s="50">
        <f t="shared" si="7"/>
        <v>0</v>
      </c>
      <c r="AJ11" s="38"/>
      <c r="AK11" s="39"/>
      <c r="AL11" s="12">
        <f t="shared" si="8"/>
        <v>0</v>
      </c>
      <c r="AM11" s="32">
        <f t="shared" si="9"/>
        <v>0</v>
      </c>
      <c r="AN11" s="38"/>
      <c r="AO11" s="39"/>
      <c r="AP11" s="12">
        <f t="shared" si="10"/>
        <v>0</v>
      </c>
      <c r="AQ11" s="32">
        <f t="shared" si="24"/>
        <v>0</v>
      </c>
      <c r="AR11" s="38"/>
      <c r="AS11" s="39"/>
      <c r="AT11" s="12">
        <f t="shared" si="11"/>
        <v>0</v>
      </c>
      <c r="AU11" s="32">
        <f t="shared" si="25"/>
        <v>0</v>
      </c>
      <c r="AV11" s="38"/>
      <c r="AW11" s="39"/>
      <c r="AX11" s="12">
        <f t="shared" si="12"/>
        <v>0</v>
      </c>
      <c r="AY11" s="32">
        <f t="shared" si="26"/>
        <v>0</v>
      </c>
      <c r="AZ11" s="38"/>
      <c r="BA11" s="39"/>
    </row>
    <row r="12" spans="1:53" s="11" customFormat="1" ht="15" customHeight="1" x14ac:dyDescent="0.3">
      <c r="A12" s="3" t="s">
        <v>57</v>
      </c>
      <c r="B12" s="70">
        <f t="shared" si="13"/>
        <v>216741</v>
      </c>
      <c r="C12" s="52">
        <f t="shared" si="14"/>
        <v>6991.6451612903229</v>
      </c>
      <c r="D12" s="10">
        <f t="shared" si="15"/>
        <v>157181</v>
      </c>
      <c r="E12" s="13">
        <f t="shared" si="15"/>
        <v>59560</v>
      </c>
      <c r="F12" s="44">
        <f t="shared" si="16"/>
        <v>216741</v>
      </c>
      <c r="G12" s="32">
        <f t="shared" si="0"/>
        <v>6991.6451612903229</v>
      </c>
      <c r="H12" s="38">
        <v>157181</v>
      </c>
      <c r="I12" s="39">
        <v>59560</v>
      </c>
      <c r="J12" s="12">
        <f t="shared" si="17"/>
        <v>0</v>
      </c>
      <c r="K12" s="32">
        <f t="shared" si="1"/>
        <v>0</v>
      </c>
      <c r="L12" s="38"/>
      <c r="M12" s="39"/>
      <c r="N12" s="12">
        <f t="shared" si="18"/>
        <v>0</v>
      </c>
      <c r="O12" s="32">
        <f t="shared" si="2"/>
        <v>0</v>
      </c>
      <c r="P12" s="38"/>
      <c r="Q12" s="39"/>
      <c r="R12" s="12">
        <f t="shared" si="19"/>
        <v>0</v>
      </c>
      <c r="S12" s="32">
        <f t="shared" si="3"/>
        <v>0</v>
      </c>
      <c r="T12" s="38"/>
      <c r="U12" s="39"/>
      <c r="V12" s="12">
        <f t="shared" si="20"/>
        <v>0</v>
      </c>
      <c r="W12" s="32">
        <f t="shared" si="21"/>
        <v>0</v>
      </c>
      <c r="X12" s="38"/>
      <c r="Y12" s="39"/>
      <c r="Z12" s="12">
        <f t="shared" si="22"/>
        <v>0</v>
      </c>
      <c r="AA12" s="32">
        <f t="shared" si="4"/>
        <v>0</v>
      </c>
      <c r="AB12" s="38"/>
      <c r="AC12" s="39"/>
      <c r="AD12" s="12">
        <f t="shared" si="5"/>
        <v>0</v>
      </c>
      <c r="AE12" s="50">
        <f t="shared" si="23"/>
        <v>0</v>
      </c>
      <c r="AF12" s="38"/>
      <c r="AG12" s="39"/>
      <c r="AH12" s="12">
        <f t="shared" si="6"/>
        <v>0</v>
      </c>
      <c r="AI12" s="50">
        <f t="shared" si="7"/>
        <v>0</v>
      </c>
      <c r="AJ12" s="38"/>
      <c r="AK12" s="39"/>
      <c r="AL12" s="12">
        <f t="shared" si="8"/>
        <v>0</v>
      </c>
      <c r="AM12" s="32">
        <f t="shared" si="9"/>
        <v>0</v>
      </c>
      <c r="AN12" s="38"/>
      <c r="AO12" s="39"/>
      <c r="AP12" s="12">
        <f t="shared" si="10"/>
        <v>0</v>
      </c>
      <c r="AQ12" s="32">
        <f t="shared" si="24"/>
        <v>0</v>
      </c>
      <c r="AR12" s="38"/>
      <c r="AS12" s="39"/>
      <c r="AT12" s="12">
        <f t="shared" si="11"/>
        <v>0</v>
      </c>
      <c r="AU12" s="32">
        <f t="shared" si="25"/>
        <v>0</v>
      </c>
      <c r="AV12" s="38"/>
      <c r="AW12" s="39"/>
      <c r="AX12" s="12">
        <f t="shared" si="12"/>
        <v>0</v>
      </c>
      <c r="AY12" s="32">
        <f t="shared" si="26"/>
        <v>0</v>
      </c>
      <c r="AZ12" s="38"/>
      <c r="BA12" s="39"/>
    </row>
    <row r="13" spans="1:53" s="11" customFormat="1" ht="15" customHeight="1" x14ac:dyDescent="0.3">
      <c r="A13" s="3" t="s">
        <v>58</v>
      </c>
      <c r="B13" s="70">
        <f t="shared" si="13"/>
        <v>111717</v>
      </c>
      <c r="C13" s="52">
        <f t="shared" si="14"/>
        <v>3603.7741935483873</v>
      </c>
      <c r="D13" s="10">
        <f t="shared" si="15"/>
        <v>75663</v>
      </c>
      <c r="E13" s="13">
        <f t="shared" si="15"/>
        <v>36054</v>
      </c>
      <c r="F13" s="44">
        <f t="shared" si="16"/>
        <v>111717</v>
      </c>
      <c r="G13" s="32">
        <f t="shared" si="0"/>
        <v>3603.7741935483873</v>
      </c>
      <c r="H13" s="38">
        <v>75663</v>
      </c>
      <c r="I13" s="39">
        <v>36054</v>
      </c>
      <c r="J13" s="12">
        <f t="shared" si="17"/>
        <v>0</v>
      </c>
      <c r="K13" s="32">
        <f t="shared" si="1"/>
        <v>0</v>
      </c>
      <c r="L13" s="38"/>
      <c r="M13" s="39"/>
      <c r="N13" s="12">
        <f t="shared" si="18"/>
        <v>0</v>
      </c>
      <c r="O13" s="32">
        <f t="shared" si="2"/>
        <v>0</v>
      </c>
      <c r="P13" s="38"/>
      <c r="Q13" s="39"/>
      <c r="R13" s="12">
        <f t="shared" si="19"/>
        <v>0</v>
      </c>
      <c r="S13" s="32">
        <f t="shared" si="3"/>
        <v>0</v>
      </c>
      <c r="T13" s="38"/>
      <c r="U13" s="39"/>
      <c r="V13" s="12">
        <f t="shared" si="20"/>
        <v>0</v>
      </c>
      <c r="W13" s="32">
        <f t="shared" si="21"/>
        <v>0</v>
      </c>
      <c r="X13" s="38"/>
      <c r="Y13" s="39"/>
      <c r="Z13" s="12">
        <f t="shared" si="22"/>
        <v>0</v>
      </c>
      <c r="AA13" s="32">
        <f t="shared" si="4"/>
        <v>0</v>
      </c>
      <c r="AB13" s="38"/>
      <c r="AC13" s="39"/>
      <c r="AD13" s="12">
        <f t="shared" si="5"/>
        <v>0</v>
      </c>
      <c r="AE13" s="50">
        <f t="shared" si="23"/>
        <v>0</v>
      </c>
      <c r="AF13" s="38"/>
      <c r="AG13" s="39"/>
      <c r="AH13" s="12">
        <f t="shared" si="6"/>
        <v>0</v>
      </c>
      <c r="AI13" s="50">
        <f t="shared" si="7"/>
        <v>0</v>
      </c>
      <c r="AJ13" s="38"/>
      <c r="AK13" s="39"/>
      <c r="AL13" s="12">
        <f t="shared" si="8"/>
        <v>0</v>
      </c>
      <c r="AM13" s="32">
        <f t="shared" si="9"/>
        <v>0</v>
      </c>
      <c r="AN13" s="38"/>
      <c r="AO13" s="39"/>
      <c r="AP13" s="12">
        <f t="shared" si="10"/>
        <v>0</v>
      </c>
      <c r="AQ13" s="32">
        <f t="shared" si="24"/>
        <v>0</v>
      </c>
      <c r="AR13" s="38"/>
      <c r="AS13" s="39"/>
      <c r="AT13" s="12">
        <f t="shared" si="11"/>
        <v>0</v>
      </c>
      <c r="AU13" s="32">
        <f t="shared" si="25"/>
        <v>0</v>
      </c>
      <c r="AV13" s="38"/>
      <c r="AW13" s="39"/>
      <c r="AX13" s="12">
        <f t="shared" si="12"/>
        <v>0</v>
      </c>
      <c r="AY13" s="32">
        <f t="shared" si="26"/>
        <v>0</v>
      </c>
      <c r="AZ13" s="38"/>
      <c r="BA13" s="39"/>
    </row>
    <row r="14" spans="1:53" s="11" customFormat="1" ht="15" customHeight="1" x14ac:dyDescent="0.3">
      <c r="A14" s="3" t="s">
        <v>59</v>
      </c>
      <c r="B14" s="70">
        <f t="shared" si="13"/>
        <v>103836</v>
      </c>
      <c r="C14" s="52">
        <f t="shared" si="14"/>
        <v>3349.5483870967741</v>
      </c>
      <c r="D14" s="10">
        <f t="shared" si="15"/>
        <v>74075</v>
      </c>
      <c r="E14" s="13">
        <f t="shared" si="15"/>
        <v>29761</v>
      </c>
      <c r="F14" s="44">
        <f t="shared" si="16"/>
        <v>103836</v>
      </c>
      <c r="G14" s="32">
        <f t="shared" si="0"/>
        <v>3349.5483870967741</v>
      </c>
      <c r="H14" s="38">
        <v>74075</v>
      </c>
      <c r="I14" s="39">
        <v>29761</v>
      </c>
      <c r="J14" s="12">
        <f t="shared" si="17"/>
        <v>0</v>
      </c>
      <c r="K14" s="32">
        <f t="shared" si="1"/>
        <v>0</v>
      </c>
      <c r="L14" s="38"/>
      <c r="M14" s="39"/>
      <c r="N14" s="12">
        <f t="shared" si="18"/>
        <v>0</v>
      </c>
      <c r="O14" s="32">
        <f t="shared" si="2"/>
        <v>0</v>
      </c>
      <c r="P14" s="38"/>
      <c r="Q14" s="39"/>
      <c r="R14" s="12">
        <f t="shared" si="19"/>
        <v>0</v>
      </c>
      <c r="S14" s="32">
        <f t="shared" si="3"/>
        <v>0</v>
      </c>
      <c r="T14" s="38"/>
      <c r="U14" s="39"/>
      <c r="V14" s="12">
        <f t="shared" si="20"/>
        <v>0</v>
      </c>
      <c r="W14" s="32">
        <f t="shared" si="21"/>
        <v>0</v>
      </c>
      <c r="X14" s="38"/>
      <c r="Y14" s="39"/>
      <c r="Z14" s="12">
        <f t="shared" si="22"/>
        <v>0</v>
      </c>
      <c r="AA14" s="32">
        <f t="shared" si="4"/>
        <v>0</v>
      </c>
      <c r="AB14" s="38"/>
      <c r="AC14" s="39"/>
      <c r="AD14" s="12">
        <f t="shared" si="5"/>
        <v>0</v>
      </c>
      <c r="AE14" s="50">
        <f t="shared" si="23"/>
        <v>0</v>
      </c>
      <c r="AF14" s="38"/>
      <c r="AG14" s="39"/>
      <c r="AH14" s="12">
        <f t="shared" si="6"/>
        <v>0</v>
      </c>
      <c r="AI14" s="50">
        <f t="shared" si="7"/>
        <v>0</v>
      </c>
      <c r="AJ14" s="38"/>
      <c r="AK14" s="39"/>
      <c r="AL14" s="12">
        <f t="shared" si="8"/>
        <v>0</v>
      </c>
      <c r="AM14" s="32">
        <f t="shared" si="9"/>
        <v>0</v>
      </c>
      <c r="AN14" s="38"/>
      <c r="AO14" s="39"/>
      <c r="AP14" s="12">
        <f t="shared" si="10"/>
        <v>0</v>
      </c>
      <c r="AQ14" s="32">
        <f t="shared" si="24"/>
        <v>0</v>
      </c>
      <c r="AR14" s="38"/>
      <c r="AS14" s="39"/>
      <c r="AT14" s="12">
        <f t="shared" si="11"/>
        <v>0</v>
      </c>
      <c r="AU14" s="32">
        <f t="shared" si="25"/>
        <v>0</v>
      </c>
      <c r="AV14" s="38"/>
      <c r="AW14" s="39"/>
      <c r="AX14" s="12">
        <f t="shared" si="12"/>
        <v>0</v>
      </c>
      <c r="AY14" s="32">
        <f t="shared" si="26"/>
        <v>0</v>
      </c>
      <c r="AZ14" s="38"/>
      <c r="BA14" s="39"/>
    </row>
    <row r="15" spans="1:53" s="11" customFormat="1" ht="15" customHeight="1" x14ac:dyDescent="0.3">
      <c r="A15" s="3" t="s">
        <v>60</v>
      </c>
      <c r="B15" s="70">
        <f t="shared" si="13"/>
        <v>85375</v>
      </c>
      <c r="C15" s="52">
        <f t="shared" si="14"/>
        <v>2754.0322580645161</v>
      </c>
      <c r="D15" s="10">
        <f t="shared" si="15"/>
        <v>61262</v>
      </c>
      <c r="E15" s="13">
        <f t="shared" si="15"/>
        <v>24113</v>
      </c>
      <c r="F15" s="44">
        <f t="shared" si="16"/>
        <v>85375</v>
      </c>
      <c r="G15" s="32">
        <f t="shared" si="0"/>
        <v>2754.0322580645161</v>
      </c>
      <c r="H15" s="38">
        <v>61262</v>
      </c>
      <c r="I15" s="39">
        <v>24113</v>
      </c>
      <c r="J15" s="12">
        <f t="shared" si="17"/>
        <v>0</v>
      </c>
      <c r="K15" s="32">
        <f t="shared" si="1"/>
        <v>0</v>
      </c>
      <c r="L15" s="38"/>
      <c r="M15" s="39"/>
      <c r="N15" s="12">
        <f t="shared" si="18"/>
        <v>0</v>
      </c>
      <c r="O15" s="32">
        <f t="shared" si="2"/>
        <v>0</v>
      </c>
      <c r="P15" s="38"/>
      <c r="Q15" s="39"/>
      <c r="R15" s="12">
        <f t="shared" si="19"/>
        <v>0</v>
      </c>
      <c r="S15" s="32">
        <f t="shared" si="3"/>
        <v>0</v>
      </c>
      <c r="T15" s="38"/>
      <c r="U15" s="39"/>
      <c r="V15" s="12">
        <f t="shared" si="20"/>
        <v>0</v>
      </c>
      <c r="W15" s="32">
        <f t="shared" si="21"/>
        <v>0</v>
      </c>
      <c r="X15" s="38"/>
      <c r="Y15" s="39"/>
      <c r="Z15" s="12">
        <f t="shared" si="22"/>
        <v>0</v>
      </c>
      <c r="AA15" s="32">
        <f t="shared" si="4"/>
        <v>0</v>
      </c>
      <c r="AB15" s="38"/>
      <c r="AC15" s="39"/>
      <c r="AD15" s="12">
        <f t="shared" si="5"/>
        <v>0</v>
      </c>
      <c r="AE15" s="50">
        <f t="shared" si="23"/>
        <v>0</v>
      </c>
      <c r="AF15" s="38"/>
      <c r="AG15" s="39"/>
      <c r="AH15" s="12">
        <f t="shared" si="6"/>
        <v>0</v>
      </c>
      <c r="AI15" s="50">
        <f t="shared" si="7"/>
        <v>0</v>
      </c>
      <c r="AJ15" s="38"/>
      <c r="AK15" s="39"/>
      <c r="AL15" s="12">
        <f t="shared" si="8"/>
        <v>0</v>
      </c>
      <c r="AM15" s="32">
        <f t="shared" si="9"/>
        <v>0</v>
      </c>
      <c r="AN15" s="38"/>
      <c r="AO15" s="39"/>
      <c r="AP15" s="12">
        <f t="shared" si="10"/>
        <v>0</v>
      </c>
      <c r="AQ15" s="32">
        <f t="shared" si="24"/>
        <v>0</v>
      </c>
      <c r="AR15" s="38"/>
      <c r="AS15" s="39"/>
      <c r="AT15" s="12">
        <f t="shared" si="11"/>
        <v>0</v>
      </c>
      <c r="AU15" s="32">
        <f t="shared" si="25"/>
        <v>0</v>
      </c>
      <c r="AV15" s="38"/>
      <c r="AW15" s="39"/>
      <c r="AX15" s="12">
        <f t="shared" si="12"/>
        <v>0</v>
      </c>
      <c r="AY15" s="32">
        <f t="shared" si="26"/>
        <v>0</v>
      </c>
      <c r="AZ15" s="38"/>
      <c r="BA15" s="39"/>
    </row>
    <row r="16" spans="1:53" s="11" customFormat="1" ht="15" customHeight="1" x14ac:dyDescent="0.3">
      <c r="A16" s="3" t="s">
        <v>61</v>
      </c>
      <c r="B16" s="70">
        <f t="shared" si="13"/>
        <v>131775</v>
      </c>
      <c r="C16" s="52">
        <f t="shared" si="14"/>
        <v>4250.8064516129034</v>
      </c>
      <c r="D16" s="10">
        <f t="shared" si="15"/>
        <v>103214</v>
      </c>
      <c r="E16" s="13">
        <f t="shared" si="15"/>
        <v>28561</v>
      </c>
      <c r="F16" s="44">
        <f t="shared" si="16"/>
        <v>131775</v>
      </c>
      <c r="G16" s="32">
        <f t="shared" si="0"/>
        <v>4250.8064516129034</v>
      </c>
      <c r="H16" s="38">
        <v>103214</v>
      </c>
      <c r="I16" s="39">
        <v>28561</v>
      </c>
      <c r="J16" s="12">
        <f t="shared" si="17"/>
        <v>0</v>
      </c>
      <c r="K16" s="32">
        <f t="shared" si="1"/>
        <v>0</v>
      </c>
      <c r="L16" s="38"/>
      <c r="M16" s="39"/>
      <c r="N16" s="12">
        <f t="shared" si="18"/>
        <v>0</v>
      </c>
      <c r="O16" s="32">
        <f t="shared" si="2"/>
        <v>0</v>
      </c>
      <c r="P16" s="38"/>
      <c r="Q16" s="39"/>
      <c r="R16" s="12">
        <f t="shared" si="19"/>
        <v>0</v>
      </c>
      <c r="S16" s="32">
        <f t="shared" si="3"/>
        <v>0</v>
      </c>
      <c r="T16" s="38"/>
      <c r="U16" s="39"/>
      <c r="V16" s="12">
        <f t="shared" si="20"/>
        <v>0</v>
      </c>
      <c r="W16" s="32">
        <f t="shared" si="21"/>
        <v>0</v>
      </c>
      <c r="X16" s="38"/>
      <c r="Y16" s="39"/>
      <c r="Z16" s="12">
        <f t="shared" si="22"/>
        <v>0</v>
      </c>
      <c r="AA16" s="32">
        <f t="shared" si="4"/>
        <v>0</v>
      </c>
      <c r="AB16" s="38"/>
      <c r="AC16" s="39"/>
      <c r="AD16" s="12">
        <f t="shared" si="5"/>
        <v>0</v>
      </c>
      <c r="AE16" s="50">
        <f t="shared" si="23"/>
        <v>0</v>
      </c>
      <c r="AF16" s="38"/>
      <c r="AG16" s="39"/>
      <c r="AH16" s="12">
        <f t="shared" si="6"/>
        <v>0</v>
      </c>
      <c r="AI16" s="50">
        <f t="shared" si="7"/>
        <v>0</v>
      </c>
      <c r="AJ16" s="38"/>
      <c r="AK16" s="39"/>
      <c r="AL16" s="12">
        <f t="shared" si="8"/>
        <v>0</v>
      </c>
      <c r="AM16" s="32">
        <f t="shared" si="9"/>
        <v>0</v>
      </c>
      <c r="AN16" s="38"/>
      <c r="AO16" s="39"/>
      <c r="AP16" s="12">
        <f t="shared" si="10"/>
        <v>0</v>
      </c>
      <c r="AQ16" s="32">
        <f t="shared" si="24"/>
        <v>0</v>
      </c>
      <c r="AR16" s="38"/>
      <c r="AS16" s="39"/>
      <c r="AT16" s="12">
        <f t="shared" si="11"/>
        <v>0</v>
      </c>
      <c r="AU16" s="32">
        <f t="shared" si="25"/>
        <v>0</v>
      </c>
      <c r="AV16" s="38"/>
      <c r="AW16" s="39"/>
      <c r="AX16" s="12">
        <f t="shared" si="12"/>
        <v>0</v>
      </c>
      <c r="AY16" s="32">
        <f t="shared" si="26"/>
        <v>0</v>
      </c>
      <c r="AZ16" s="38"/>
      <c r="BA16" s="39"/>
    </row>
    <row r="17" spans="1:53" s="11" customFormat="1" ht="15" customHeight="1" x14ac:dyDescent="0.3">
      <c r="A17" s="3" t="s">
        <v>62</v>
      </c>
      <c r="B17" s="70">
        <f t="shared" si="13"/>
        <v>247111</v>
      </c>
      <c r="C17" s="52">
        <f t="shared" si="14"/>
        <v>7971.322580645161</v>
      </c>
      <c r="D17" s="10">
        <f t="shared" si="15"/>
        <v>186595</v>
      </c>
      <c r="E17" s="13">
        <f t="shared" si="15"/>
        <v>60516</v>
      </c>
      <c r="F17" s="44">
        <f t="shared" si="16"/>
        <v>247111</v>
      </c>
      <c r="G17" s="32">
        <f t="shared" si="0"/>
        <v>7971.322580645161</v>
      </c>
      <c r="H17" s="38">
        <v>186595</v>
      </c>
      <c r="I17" s="39">
        <v>60516</v>
      </c>
      <c r="J17" s="12">
        <f t="shared" si="17"/>
        <v>0</v>
      </c>
      <c r="K17" s="32">
        <f t="shared" si="1"/>
        <v>0</v>
      </c>
      <c r="L17" s="38"/>
      <c r="M17" s="39"/>
      <c r="N17" s="12">
        <f t="shared" si="18"/>
        <v>0</v>
      </c>
      <c r="O17" s="32">
        <f t="shared" si="2"/>
        <v>0</v>
      </c>
      <c r="P17" s="38"/>
      <c r="Q17" s="39"/>
      <c r="R17" s="12">
        <f t="shared" si="19"/>
        <v>0</v>
      </c>
      <c r="S17" s="32">
        <f t="shared" si="3"/>
        <v>0</v>
      </c>
      <c r="T17" s="38"/>
      <c r="U17" s="39"/>
      <c r="V17" s="12">
        <f t="shared" si="20"/>
        <v>0</v>
      </c>
      <c r="W17" s="32">
        <f t="shared" si="21"/>
        <v>0</v>
      </c>
      <c r="X17" s="38"/>
      <c r="Y17" s="39"/>
      <c r="Z17" s="12">
        <f t="shared" si="22"/>
        <v>0</v>
      </c>
      <c r="AA17" s="32">
        <f t="shared" si="4"/>
        <v>0</v>
      </c>
      <c r="AB17" s="38"/>
      <c r="AC17" s="39"/>
      <c r="AD17" s="12">
        <f t="shared" si="5"/>
        <v>0</v>
      </c>
      <c r="AE17" s="50">
        <f t="shared" si="23"/>
        <v>0</v>
      </c>
      <c r="AF17" s="38"/>
      <c r="AG17" s="39"/>
      <c r="AH17" s="12">
        <f t="shared" si="6"/>
        <v>0</v>
      </c>
      <c r="AI17" s="50">
        <f t="shared" si="7"/>
        <v>0</v>
      </c>
      <c r="AJ17" s="38"/>
      <c r="AK17" s="39"/>
      <c r="AL17" s="12">
        <f t="shared" si="8"/>
        <v>0</v>
      </c>
      <c r="AM17" s="32">
        <f t="shared" si="9"/>
        <v>0</v>
      </c>
      <c r="AN17" s="38"/>
      <c r="AO17" s="39"/>
      <c r="AP17" s="12">
        <f t="shared" si="10"/>
        <v>0</v>
      </c>
      <c r="AQ17" s="32">
        <f t="shared" si="24"/>
        <v>0</v>
      </c>
      <c r="AR17" s="38"/>
      <c r="AS17" s="39"/>
      <c r="AT17" s="12">
        <f t="shared" si="11"/>
        <v>0</v>
      </c>
      <c r="AU17" s="32">
        <f t="shared" si="25"/>
        <v>0</v>
      </c>
      <c r="AV17" s="38"/>
      <c r="AW17" s="39"/>
      <c r="AX17" s="12">
        <f t="shared" si="12"/>
        <v>0</v>
      </c>
      <c r="AY17" s="32">
        <f t="shared" si="26"/>
        <v>0</v>
      </c>
      <c r="AZ17" s="38"/>
      <c r="BA17" s="39"/>
    </row>
    <row r="18" spans="1:53" s="11" customFormat="1" ht="15" customHeight="1" x14ac:dyDescent="0.3">
      <c r="A18" s="3" t="s">
        <v>63</v>
      </c>
      <c r="B18" s="70">
        <f t="shared" si="13"/>
        <v>279020</v>
      </c>
      <c r="C18" s="52">
        <f t="shared" si="14"/>
        <v>9000.645161290322</v>
      </c>
      <c r="D18" s="10">
        <f t="shared" si="15"/>
        <v>207188</v>
      </c>
      <c r="E18" s="13">
        <f t="shared" si="15"/>
        <v>71832</v>
      </c>
      <c r="F18" s="44">
        <f t="shared" si="16"/>
        <v>279020</v>
      </c>
      <c r="G18" s="32">
        <f t="shared" si="0"/>
        <v>9000.645161290322</v>
      </c>
      <c r="H18" s="38">
        <v>207188</v>
      </c>
      <c r="I18" s="39">
        <v>71832</v>
      </c>
      <c r="J18" s="12">
        <f t="shared" si="17"/>
        <v>0</v>
      </c>
      <c r="K18" s="32">
        <f t="shared" si="1"/>
        <v>0</v>
      </c>
      <c r="L18" s="38"/>
      <c r="M18" s="39"/>
      <c r="N18" s="12">
        <f t="shared" si="18"/>
        <v>0</v>
      </c>
      <c r="O18" s="32">
        <f t="shared" si="2"/>
        <v>0</v>
      </c>
      <c r="P18" s="38"/>
      <c r="Q18" s="39"/>
      <c r="R18" s="12">
        <f t="shared" si="19"/>
        <v>0</v>
      </c>
      <c r="S18" s="32">
        <f t="shared" si="3"/>
        <v>0</v>
      </c>
      <c r="T18" s="38"/>
      <c r="U18" s="39"/>
      <c r="V18" s="12">
        <f t="shared" si="20"/>
        <v>0</v>
      </c>
      <c r="W18" s="32">
        <f t="shared" si="21"/>
        <v>0</v>
      </c>
      <c r="X18" s="38"/>
      <c r="Y18" s="39"/>
      <c r="Z18" s="12">
        <f t="shared" si="22"/>
        <v>0</v>
      </c>
      <c r="AA18" s="32">
        <f t="shared" si="4"/>
        <v>0</v>
      </c>
      <c r="AB18" s="38"/>
      <c r="AC18" s="39"/>
      <c r="AD18" s="12">
        <f t="shared" si="5"/>
        <v>0</v>
      </c>
      <c r="AE18" s="50">
        <f t="shared" si="23"/>
        <v>0</v>
      </c>
      <c r="AF18" s="38"/>
      <c r="AG18" s="39"/>
      <c r="AH18" s="12">
        <f t="shared" si="6"/>
        <v>0</v>
      </c>
      <c r="AI18" s="50">
        <f t="shared" si="7"/>
        <v>0</v>
      </c>
      <c r="AJ18" s="38"/>
      <c r="AK18" s="39"/>
      <c r="AL18" s="12">
        <f t="shared" si="8"/>
        <v>0</v>
      </c>
      <c r="AM18" s="32">
        <f t="shared" si="9"/>
        <v>0</v>
      </c>
      <c r="AN18" s="38"/>
      <c r="AO18" s="39"/>
      <c r="AP18" s="12">
        <f t="shared" si="10"/>
        <v>0</v>
      </c>
      <c r="AQ18" s="32">
        <f t="shared" si="24"/>
        <v>0</v>
      </c>
      <c r="AR18" s="38"/>
      <c r="AS18" s="39"/>
      <c r="AT18" s="12">
        <f t="shared" si="11"/>
        <v>0</v>
      </c>
      <c r="AU18" s="32">
        <f t="shared" si="25"/>
        <v>0</v>
      </c>
      <c r="AV18" s="38"/>
      <c r="AW18" s="39"/>
      <c r="AX18" s="12">
        <f t="shared" si="12"/>
        <v>0</v>
      </c>
      <c r="AY18" s="32">
        <f t="shared" si="26"/>
        <v>0</v>
      </c>
      <c r="AZ18" s="38"/>
      <c r="BA18" s="39"/>
    </row>
    <row r="19" spans="1:53" s="11" customFormat="1" ht="15" customHeight="1" x14ac:dyDescent="0.3">
      <c r="A19" s="3" t="s">
        <v>64</v>
      </c>
      <c r="B19" s="70">
        <f t="shared" si="13"/>
        <v>176343</v>
      </c>
      <c r="C19" s="52">
        <f t="shared" si="14"/>
        <v>5688.4838709677415</v>
      </c>
      <c r="D19" s="10">
        <f t="shared" si="15"/>
        <v>130093</v>
      </c>
      <c r="E19" s="13">
        <f t="shared" si="15"/>
        <v>46250</v>
      </c>
      <c r="F19" s="44">
        <f t="shared" si="16"/>
        <v>176343</v>
      </c>
      <c r="G19" s="32">
        <f t="shared" si="0"/>
        <v>5688.4838709677415</v>
      </c>
      <c r="H19" s="38">
        <v>130093</v>
      </c>
      <c r="I19" s="39">
        <v>46250</v>
      </c>
      <c r="J19" s="12">
        <f t="shared" si="17"/>
        <v>0</v>
      </c>
      <c r="K19" s="32">
        <f t="shared" si="1"/>
        <v>0</v>
      </c>
      <c r="L19" s="38"/>
      <c r="M19" s="39"/>
      <c r="N19" s="12">
        <f t="shared" si="18"/>
        <v>0</v>
      </c>
      <c r="O19" s="32">
        <f t="shared" si="2"/>
        <v>0</v>
      </c>
      <c r="P19" s="38"/>
      <c r="Q19" s="39"/>
      <c r="R19" s="12">
        <f t="shared" si="19"/>
        <v>0</v>
      </c>
      <c r="S19" s="32">
        <f t="shared" si="3"/>
        <v>0</v>
      </c>
      <c r="T19" s="38"/>
      <c r="U19" s="39"/>
      <c r="V19" s="12">
        <f t="shared" si="20"/>
        <v>0</v>
      </c>
      <c r="W19" s="32">
        <f t="shared" si="21"/>
        <v>0</v>
      </c>
      <c r="X19" s="38"/>
      <c r="Y19" s="39"/>
      <c r="Z19" s="12">
        <f t="shared" si="22"/>
        <v>0</v>
      </c>
      <c r="AA19" s="32">
        <f t="shared" si="4"/>
        <v>0</v>
      </c>
      <c r="AB19" s="38"/>
      <c r="AC19" s="39"/>
      <c r="AD19" s="12">
        <f t="shared" si="5"/>
        <v>0</v>
      </c>
      <c r="AE19" s="50">
        <f t="shared" si="23"/>
        <v>0</v>
      </c>
      <c r="AF19" s="38"/>
      <c r="AG19" s="39"/>
      <c r="AH19" s="12">
        <f t="shared" si="6"/>
        <v>0</v>
      </c>
      <c r="AI19" s="50">
        <f t="shared" si="7"/>
        <v>0</v>
      </c>
      <c r="AJ19" s="38"/>
      <c r="AK19" s="39"/>
      <c r="AL19" s="12">
        <f t="shared" si="8"/>
        <v>0</v>
      </c>
      <c r="AM19" s="32">
        <f t="shared" si="9"/>
        <v>0</v>
      </c>
      <c r="AN19" s="38"/>
      <c r="AO19" s="39"/>
      <c r="AP19" s="12">
        <f t="shared" si="10"/>
        <v>0</v>
      </c>
      <c r="AQ19" s="32">
        <f t="shared" si="24"/>
        <v>0</v>
      </c>
      <c r="AR19" s="38"/>
      <c r="AS19" s="39"/>
      <c r="AT19" s="12">
        <f t="shared" si="11"/>
        <v>0</v>
      </c>
      <c r="AU19" s="32">
        <f t="shared" si="25"/>
        <v>0</v>
      </c>
      <c r="AV19" s="38"/>
      <c r="AW19" s="39"/>
      <c r="AX19" s="12">
        <f t="shared" si="12"/>
        <v>0</v>
      </c>
      <c r="AY19" s="32">
        <f t="shared" si="26"/>
        <v>0</v>
      </c>
      <c r="AZ19" s="38"/>
      <c r="BA19" s="39"/>
    </row>
    <row r="20" spans="1:53" s="11" customFormat="1" ht="15" customHeight="1" x14ac:dyDescent="0.3">
      <c r="A20" s="3" t="s">
        <v>65</v>
      </c>
      <c r="B20" s="70">
        <f t="shared" si="13"/>
        <v>104693</v>
      </c>
      <c r="C20" s="52">
        <f t="shared" si="14"/>
        <v>3377.1935483870966</v>
      </c>
      <c r="D20" s="10">
        <f t="shared" si="15"/>
        <v>76840</v>
      </c>
      <c r="E20" s="13">
        <f t="shared" si="15"/>
        <v>27853</v>
      </c>
      <c r="F20" s="44">
        <f t="shared" si="16"/>
        <v>104693</v>
      </c>
      <c r="G20" s="32">
        <f t="shared" si="0"/>
        <v>3377.1935483870966</v>
      </c>
      <c r="H20" s="38">
        <v>76840</v>
      </c>
      <c r="I20" s="39">
        <v>27853</v>
      </c>
      <c r="J20" s="12">
        <f t="shared" si="17"/>
        <v>0</v>
      </c>
      <c r="K20" s="32">
        <f t="shared" si="1"/>
        <v>0</v>
      </c>
      <c r="L20" s="38"/>
      <c r="M20" s="39"/>
      <c r="N20" s="12">
        <f t="shared" si="18"/>
        <v>0</v>
      </c>
      <c r="O20" s="32">
        <f t="shared" si="2"/>
        <v>0</v>
      </c>
      <c r="P20" s="38"/>
      <c r="Q20" s="39"/>
      <c r="R20" s="12">
        <f t="shared" si="19"/>
        <v>0</v>
      </c>
      <c r="S20" s="32">
        <f t="shared" si="3"/>
        <v>0</v>
      </c>
      <c r="T20" s="38"/>
      <c r="U20" s="39"/>
      <c r="V20" s="12">
        <f t="shared" si="20"/>
        <v>0</v>
      </c>
      <c r="W20" s="32">
        <f t="shared" si="21"/>
        <v>0</v>
      </c>
      <c r="X20" s="38"/>
      <c r="Y20" s="39"/>
      <c r="Z20" s="12">
        <f t="shared" si="22"/>
        <v>0</v>
      </c>
      <c r="AA20" s="32">
        <f t="shared" si="4"/>
        <v>0</v>
      </c>
      <c r="AB20" s="38"/>
      <c r="AC20" s="39"/>
      <c r="AD20" s="12">
        <f t="shared" si="5"/>
        <v>0</v>
      </c>
      <c r="AE20" s="50">
        <f t="shared" si="23"/>
        <v>0</v>
      </c>
      <c r="AF20" s="38"/>
      <c r="AG20" s="39"/>
      <c r="AH20" s="12">
        <f t="shared" si="6"/>
        <v>0</v>
      </c>
      <c r="AI20" s="50">
        <f t="shared" si="7"/>
        <v>0</v>
      </c>
      <c r="AJ20" s="38"/>
      <c r="AK20" s="39"/>
      <c r="AL20" s="12">
        <f t="shared" si="8"/>
        <v>0</v>
      </c>
      <c r="AM20" s="32">
        <f t="shared" si="9"/>
        <v>0</v>
      </c>
      <c r="AN20" s="38"/>
      <c r="AO20" s="39"/>
      <c r="AP20" s="12">
        <f t="shared" si="10"/>
        <v>0</v>
      </c>
      <c r="AQ20" s="32">
        <f t="shared" si="24"/>
        <v>0</v>
      </c>
      <c r="AR20" s="38"/>
      <c r="AS20" s="39"/>
      <c r="AT20" s="12">
        <f t="shared" si="11"/>
        <v>0</v>
      </c>
      <c r="AU20" s="32">
        <f t="shared" si="25"/>
        <v>0</v>
      </c>
      <c r="AV20" s="38"/>
      <c r="AW20" s="39"/>
      <c r="AX20" s="12">
        <f t="shared" si="12"/>
        <v>0</v>
      </c>
      <c r="AY20" s="32">
        <f t="shared" si="26"/>
        <v>0</v>
      </c>
      <c r="AZ20" s="38"/>
      <c r="BA20" s="39"/>
    </row>
    <row r="21" spans="1:53" s="11" customFormat="1" ht="15" customHeight="1" x14ac:dyDescent="0.3">
      <c r="A21" s="3" t="s">
        <v>66</v>
      </c>
      <c r="B21" s="70">
        <f t="shared" si="13"/>
        <v>132390</v>
      </c>
      <c r="C21" s="52">
        <f t="shared" si="14"/>
        <v>4270.6451612903229</v>
      </c>
      <c r="D21" s="10">
        <f t="shared" si="15"/>
        <v>98509</v>
      </c>
      <c r="E21" s="13">
        <f t="shared" si="15"/>
        <v>33881</v>
      </c>
      <c r="F21" s="44">
        <f t="shared" si="16"/>
        <v>132390</v>
      </c>
      <c r="G21" s="32">
        <f t="shared" si="0"/>
        <v>4270.6451612903229</v>
      </c>
      <c r="H21" s="38">
        <v>98509</v>
      </c>
      <c r="I21" s="39">
        <v>33881</v>
      </c>
      <c r="J21" s="12">
        <f t="shared" si="17"/>
        <v>0</v>
      </c>
      <c r="K21" s="32">
        <f t="shared" si="1"/>
        <v>0</v>
      </c>
      <c r="L21" s="38"/>
      <c r="M21" s="39"/>
      <c r="N21" s="12">
        <f t="shared" si="18"/>
        <v>0</v>
      </c>
      <c r="O21" s="32">
        <f t="shared" si="2"/>
        <v>0</v>
      </c>
      <c r="P21" s="38"/>
      <c r="Q21" s="39"/>
      <c r="R21" s="12">
        <f t="shared" si="19"/>
        <v>0</v>
      </c>
      <c r="S21" s="32">
        <f t="shared" si="3"/>
        <v>0</v>
      </c>
      <c r="T21" s="38"/>
      <c r="U21" s="39"/>
      <c r="V21" s="12">
        <f t="shared" si="20"/>
        <v>0</v>
      </c>
      <c r="W21" s="32">
        <f t="shared" si="21"/>
        <v>0</v>
      </c>
      <c r="X21" s="38"/>
      <c r="Y21" s="39"/>
      <c r="Z21" s="12">
        <f t="shared" si="22"/>
        <v>0</v>
      </c>
      <c r="AA21" s="32">
        <f t="shared" si="4"/>
        <v>0</v>
      </c>
      <c r="AB21" s="38"/>
      <c r="AC21" s="39"/>
      <c r="AD21" s="12">
        <f t="shared" si="5"/>
        <v>0</v>
      </c>
      <c r="AE21" s="50">
        <f t="shared" si="23"/>
        <v>0</v>
      </c>
      <c r="AF21" s="38"/>
      <c r="AG21" s="39"/>
      <c r="AH21" s="12">
        <f t="shared" si="6"/>
        <v>0</v>
      </c>
      <c r="AI21" s="50">
        <f t="shared" si="7"/>
        <v>0</v>
      </c>
      <c r="AJ21" s="38"/>
      <c r="AK21" s="39"/>
      <c r="AL21" s="12">
        <f t="shared" si="8"/>
        <v>0</v>
      </c>
      <c r="AM21" s="32">
        <f t="shared" si="9"/>
        <v>0</v>
      </c>
      <c r="AN21" s="38"/>
      <c r="AO21" s="39"/>
      <c r="AP21" s="12">
        <f t="shared" si="10"/>
        <v>0</v>
      </c>
      <c r="AQ21" s="32">
        <f t="shared" si="24"/>
        <v>0</v>
      </c>
      <c r="AR21" s="38"/>
      <c r="AS21" s="39"/>
      <c r="AT21" s="12">
        <f t="shared" si="11"/>
        <v>0</v>
      </c>
      <c r="AU21" s="32">
        <f t="shared" si="25"/>
        <v>0</v>
      </c>
      <c r="AV21" s="38"/>
      <c r="AW21" s="39"/>
      <c r="AX21" s="12">
        <f t="shared" si="12"/>
        <v>0</v>
      </c>
      <c r="AY21" s="32">
        <f t="shared" si="26"/>
        <v>0</v>
      </c>
      <c r="AZ21" s="38"/>
      <c r="BA21" s="39"/>
    </row>
    <row r="22" spans="1:53" s="11" customFormat="1" ht="15" customHeight="1" x14ac:dyDescent="0.3">
      <c r="A22" s="3" t="s">
        <v>67</v>
      </c>
      <c r="B22" s="70">
        <f t="shared" si="13"/>
        <v>130255</v>
      </c>
      <c r="C22" s="52">
        <f t="shared" si="14"/>
        <v>4201.7741935483873</v>
      </c>
      <c r="D22" s="10">
        <f t="shared" si="15"/>
        <v>94786</v>
      </c>
      <c r="E22" s="13">
        <f t="shared" si="15"/>
        <v>35469</v>
      </c>
      <c r="F22" s="44">
        <f t="shared" si="16"/>
        <v>130255</v>
      </c>
      <c r="G22" s="32">
        <f t="shared" si="0"/>
        <v>4201.7741935483873</v>
      </c>
      <c r="H22" s="38">
        <v>94786</v>
      </c>
      <c r="I22" s="39">
        <v>35469</v>
      </c>
      <c r="J22" s="12">
        <f t="shared" si="17"/>
        <v>0</v>
      </c>
      <c r="K22" s="32">
        <f t="shared" si="1"/>
        <v>0</v>
      </c>
      <c r="L22" s="38"/>
      <c r="M22" s="39"/>
      <c r="N22" s="12">
        <f t="shared" si="18"/>
        <v>0</v>
      </c>
      <c r="O22" s="32">
        <f t="shared" si="2"/>
        <v>0</v>
      </c>
      <c r="P22" s="38"/>
      <c r="Q22" s="39"/>
      <c r="R22" s="12">
        <f t="shared" si="19"/>
        <v>0</v>
      </c>
      <c r="S22" s="32">
        <f t="shared" si="3"/>
        <v>0</v>
      </c>
      <c r="T22" s="38"/>
      <c r="U22" s="39"/>
      <c r="V22" s="12">
        <f t="shared" si="20"/>
        <v>0</v>
      </c>
      <c r="W22" s="32">
        <f t="shared" si="21"/>
        <v>0</v>
      </c>
      <c r="X22" s="38"/>
      <c r="Y22" s="39"/>
      <c r="Z22" s="12">
        <f t="shared" si="22"/>
        <v>0</v>
      </c>
      <c r="AA22" s="32">
        <f t="shared" si="4"/>
        <v>0</v>
      </c>
      <c r="AB22" s="38"/>
      <c r="AC22" s="39"/>
      <c r="AD22" s="12">
        <f t="shared" si="5"/>
        <v>0</v>
      </c>
      <c r="AE22" s="50">
        <f t="shared" si="23"/>
        <v>0</v>
      </c>
      <c r="AF22" s="38"/>
      <c r="AG22" s="39"/>
      <c r="AH22" s="12">
        <f t="shared" si="6"/>
        <v>0</v>
      </c>
      <c r="AI22" s="50">
        <f t="shared" si="7"/>
        <v>0</v>
      </c>
      <c r="AJ22" s="38"/>
      <c r="AK22" s="39"/>
      <c r="AL22" s="12">
        <f t="shared" si="8"/>
        <v>0</v>
      </c>
      <c r="AM22" s="32">
        <f t="shared" si="9"/>
        <v>0</v>
      </c>
      <c r="AN22" s="38"/>
      <c r="AO22" s="39"/>
      <c r="AP22" s="12">
        <f t="shared" si="10"/>
        <v>0</v>
      </c>
      <c r="AQ22" s="32">
        <f t="shared" si="24"/>
        <v>0</v>
      </c>
      <c r="AR22" s="38"/>
      <c r="AS22" s="39"/>
      <c r="AT22" s="12">
        <f t="shared" si="11"/>
        <v>0</v>
      </c>
      <c r="AU22" s="32">
        <f t="shared" si="25"/>
        <v>0</v>
      </c>
      <c r="AV22" s="38"/>
      <c r="AW22" s="39"/>
      <c r="AX22" s="12">
        <f t="shared" si="12"/>
        <v>0</v>
      </c>
      <c r="AY22" s="32">
        <f t="shared" si="26"/>
        <v>0</v>
      </c>
      <c r="AZ22" s="38"/>
      <c r="BA22" s="39"/>
    </row>
    <row r="23" spans="1:53" s="11" customFormat="1" ht="15" customHeight="1" x14ac:dyDescent="0.3">
      <c r="A23" s="3" t="s">
        <v>68</v>
      </c>
      <c r="B23" s="70">
        <f t="shared" si="13"/>
        <v>106003</v>
      </c>
      <c r="C23" s="52">
        <f t="shared" si="14"/>
        <v>3419.4516129032259</v>
      </c>
      <c r="D23" s="10">
        <f t="shared" si="15"/>
        <v>79276</v>
      </c>
      <c r="E23" s="13">
        <f t="shared" si="15"/>
        <v>26727</v>
      </c>
      <c r="F23" s="44">
        <f t="shared" si="16"/>
        <v>106003</v>
      </c>
      <c r="G23" s="32">
        <f t="shared" si="0"/>
        <v>3419.4516129032259</v>
      </c>
      <c r="H23" s="38">
        <v>79276</v>
      </c>
      <c r="I23" s="39">
        <v>26727</v>
      </c>
      <c r="J23" s="12">
        <f t="shared" si="17"/>
        <v>0</v>
      </c>
      <c r="K23" s="32">
        <f t="shared" si="1"/>
        <v>0</v>
      </c>
      <c r="L23" s="38"/>
      <c r="M23" s="39"/>
      <c r="N23" s="12">
        <f t="shared" si="18"/>
        <v>0</v>
      </c>
      <c r="O23" s="32">
        <f t="shared" si="2"/>
        <v>0</v>
      </c>
      <c r="P23" s="38"/>
      <c r="Q23" s="39"/>
      <c r="R23" s="12">
        <f t="shared" si="19"/>
        <v>0</v>
      </c>
      <c r="S23" s="32">
        <f t="shared" si="3"/>
        <v>0</v>
      </c>
      <c r="T23" s="38"/>
      <c r="U23" s="39"/>
      <c r="V23" s="12">
        <f t="shared" si="20"/>
        <v>0</v>
      </c>
      <c r="W23" s="32">
        <f t="shared" si="21"/>
        <v>0</v>
      </c>
      <c r="X23" s="38"/>
      <c r="Y23" s="39"/>
      <c r="Z23" s="12">
        <f t="shared" si="22"/>
        <v>0</v>
      </c>
      <c r="AA23" s="32">
        <f t="shared" si="4"/>
        <v>0</v>
      </c>
      <c r="AB23" s="38"/>
      <c r="AC23" s="39"/>
      <c r="AD23" s="12">
        <f t="shared" si="5"/>
        <v>0</v>
      </c>
      <c r="AE23" s="50">
        <f t="shared" si="23"/>
        <v>0</v>
      </c>
      <c r="AF23" s="38"/>
      <c r="AG23" s="39"/>
      <c r="AH23" s="12">
        <f t="shared" si="6"/>
        <v>0</v>
      </c>
      <c r="AI23" s="50">
        <f t="shared" si="7"/>
        <v>0</v>
      </c>
      <c r="AJ23" s="38"/>
      <c r="AK23" s="39"/>
      <c r="AL23" s="12">
        <f t="shared" si="8"/>
        <v>0</v>
      </c>
      <c r="AM23" s="32">
        <f t="shared" si="9"/>
        <v>0</v>
      </c>
      <c r="AN23" s="38"/>
      <c r="AO23" s="39"/>
      <c r="AP23" s="12">
        <f t="shared" si="10"/>
        <v>0</v>
      </c>
      <c r="AQ23" s="32">
        <f t="shared" si="24"/>
        <v>0</v>
      </c>
      <c r="AR23" s="38"/>
      <c r="AS23" s="39"/>
      <c r="AT23" s="12">
        <f t="shared" si="11"/>
        <v>0</v>
      </c>
      <c r="AU23" s="32">
        <f t="shared" si="25"/>
        <v>0</v>
      </c>
      <c r="AV23" s="38"/>
      <c r="AW23" s="39"/>
      <c r="AX23" s="12">
        <f t="shared" si="12"/>
        <v>0</v>
      </c>
      <c r="AY23" s="32">
        <f t="shared" si="26"/>
        <v>0</v>
      </c>
      <c r="AZ23" s="38"/>
      <c r="BA23" s="39"/>
    </row>
    <row r="24" spans="1:53" s="11" customFormat="1" ht="15" customHeight="1" x14ac:dyDescent="0.3">
      <c r="A24" s="3" t="s">
        <v>69</v>
      </c>
      <c r="B24" s="70">
        <f t="shared" si="13"/>
        <v>87135</v>
      </c>
      <c r="C24" s="52">
        <f t="shared" si="14"/>
        <v>2810.8064516129034</v>
      </c>
      <c r="D24" s="10">
        <f t="shared" si="15"/>
        <v>63715</v>
      </c>
      <c r="E24" s="13">
        <f t="shared" si="15"/>
        <v>23420</v>
      </c>
      <c r="F24" s="44">
        <f t="shared" si="16"/>
        <v>87135</v>
      </c>
      <c r="G24" s="32">
        <f t="shared" si="0"/>
        <v>2810.8064516129034</v>
      </c>
      <c r="H24" s="38">
        <v>63715</v>
      </c>
      <c r="I24" s="39">
        <v>23420</v>
      </c>
      <c r="J24" s="12">
        <f t="shared" si="17"/>
        <v>0</v>
      </c>
      <c r="K24" s="32">
        <f t="shared" si="1"/>
        <v>0</v>
      </c>
      <c r="L24" s="38"/>
      <c r="M24" s="39"/>
      <c r="N24" s="12">
        <f t="shared" si="18"/>
        <v>0</v>
      </c>
      <c r="O24" s="32">
        <f t="shared" si="2"/>
        <v>0</v>
      </c>
      <c r="P24" s="38"/>
      <c r="Q24" s="39"/>
      <c r="R24" s="12">
        <f t="shared" si="19"/>
        <v>0</v>
      </c>
      <c r="S24" s="32">
        <f t="shared" si="3"/>
        <v>0</v>
      </c>
      <c r="T24" s="38"/>
      <c r="U24" s="39"/>
      <c r="V24" s="12">
        <f t="shared" si="20"/>
        <v>0</v>
      </c>
      <c r="W24" s="32">
        <f t="shared" si="21"/>
        <v>0</v>
      </c>
      <c r="X24" s="38"/>
      <c r="Y24" s="39"/>
      <c r="Z24" s="12">
        <f t="shared" si="22"/>
        <v>0</v>
      </c>
      <c r="AA24" s="32">
        <f t="shared" si="4"/>
        <v>0</v>
      </c>
      <c r="AB24" s="38"/>
      <c r="AC24" s="39"/>
      <c r="AD24" s="12">
        <f t="shared" si="5"/>
        <v>0</v>
      </c>
      <c r="AE24" s="50">
        <f t="shared" si="23"/>
        <v>0</v>
      </c>
      <c r="AF24" s="38"/>
      <c r="AG24" s="39"/>
      <c r="AH24" s="12">
        <f t="shared" si="6"/>
        <v>0</v>
      </c>
      <c r="AI24" s="50">
        <f t="shared" si="7"/>
        <v>0</v>
      </c>
      <c r="AJ24" s="38"/>
      <c r="AK24" s="39"/>
      <c r="AL24" s="12">
        <f t="shared" si="8"/>
        <v>0</v>
      </c>
      <c r="AM24" s="32">
        <f t="shared" si="9"/>
        <v>0</v>
      </c>
      <c r="AN24" s="38"/>
      <c r="AO24" s="39"/>
      <c r="AP24" s="12">
        <f t="shared" si="10"/>
        <v>0</v>
      </c>
      <c r="AQ24" s="32">
        <f t="shared" si="24"/>
        <v>0</v>
      </c>
      <c r="AR24" s="38"/>
      <c r="AS24" s="39"/>
      <c r="AT24" s="12">
        <f t="shared" si="11"/>
        <v>0</v>
      </c>
      <c r="AU24" s="32">
        <f t="shared" si="25"/>
        <v>0</v>
      </c>
      <c r="AV24" s="38"/>
      <c r="AW24" s="39"/>
      <c r="AX24" s="12">
        <f t="shared" si="12"/>
        <v>0</v>
      </c>
      <c r="AY24" s="32">
        <f t="shared" si="26"/>
        <v>0</v>
      </c>
      <c r="AZ24" s="38"/>
      <c r="BA24" s="39"/>
    </row>
    <row r="25" spans="1:53" s="11" customFormat="1" ht="15" customHeight="1" x14ac:dyDescent="0.3">
      <c r="A25" s="3" t="s">
        <v>70</v>
      </c>
      <c r="B25" s="70">
        <f t="shared" si="13"/>
        <v>260191</v>
      </c>
      <c r="C25" s="52">
        <f t="shared" si="14"/>
        <v>8393.2580645161288</v>
      </c>
      <c r="D25" s="10">
        <f t="shared" si="15"/>
        <v>157517</v>
      </c>
      <c r="E25" s="13">
        <f t="shared" si="15"/>
        <v>102674</v>
      </c>
      <c r="F25" s="44">
        <f t="shared" si="16"/>
        <v>260191</v>
      </c>
      <c r="G25" s="32">
        <f t="shared" si="0"/>
        <v>8393.2580645161288</v>
      </c>
      <c r="H25" s="38">
        <v>157517</v>
      </c>
      <c r="I25" s="39">
        <v>102674</v>
      </c>
      <c r="J25" s="12">
        <f t="shared" si="17"/>
        <v>0</v>
      </c>
      <c r="K25" s="32">
        <f t="shared" si="1"/>
        <v>0</v>
      </c>
      <c r="L25" s="38"/>
      <c r="M25" s="39"/>
      <c r="N25" s="12">
        <f t="shared" si="18"/>
        <v>0</v>
      </c>
      <c r="O25" s="32">
        <f t="shared" si="2"/>
        <v>0</v>
      </c>
      <c r="P25" s="38"/>
      <c r="Q25" s="39"/>
      <c r="R25" s="12">
        <f t="shared" si="19"/>
        <v>0</v>
      </c>
      <c r="S25" s="32">
        <f t="shared" si="3"/>
        <v>0</v>
      </c>
      <c r="T25" s="38"/>
      <c r="U25" s="39"/>
      <c r="V25" s="12">
        <f t="shared" si="20"/>
        <v>0</v>
      </c>
      <c r="W25" s="32">
        <f t="shared" si="21"/>
        <v>0</v>
      </c>
      <c r="X25" s="38"/>
      <c r="Y25" s="39"/>
      <c r="Z25" s="12">
        <f t="shared" si="22"/>
        <v>0</v>
      </c>
      <c r="AA25" s="32">
        <f t="shared" si="4"/>
        <v>0</v>
      </c>
      <c r="AB25" s="38"/>
      <c r="AC25" s="39"/>
      <c r="AD25" s="12">
        <f t="shared" si="5"/>
        <v>0</v>
      </c>
      <c r="AE25" s="50">
        <f t="shared" si="23"/>
        <v>0</v>
      </c>
      <c r="AF25" s="38"/>
      <c r="AG25" s="39"/>
      <c r="AH25" s="12">
        <f t="shared" si="6"/>
        <v>0</v>
      </c>
      <c r="AI25" s="50">
        <f t="shared" si="7"/>
        <v>0</v>
      </c>
      <c r="AJ25" s="38"/>
      <c r="AK25" s="39"/>
      <c r="AL25" s="12">
        <f t="shared" si="8"/>
        <v>0</v>
      </c>
      <c r="AM25" s="32">
        <f t="shared" si="9"/>
        <v>0</v>
      </c>
      <c r="AN25" s="38"/>
      <c r="AO25" s="39"/>
      <c r="AP25" s="12">
        <f t="shared" si="10"/>
        <v>0</v>
      </c>
      <c r="AQ25" s="32">
        <f t="shared" si="24"/>
        <v>0</v>
      </c>
      <c r="AR25" s="38"/>
      <c r="AS25" s="39"/>
      <c r="AT25" s="12">
        <f t="shared" si="11"/>
        <v>0</v>
      </c>
      <c r="AU25" s="32">
        <f t="shared" si="25"/>
        <v>0</v>
      </c>
      <c r="AV25" s="38"/>
      <c r="AW25" s="39"/>
      <c r="AX25" s="12">
        <f t="shared" si="12"/>
        <v>0</v>
      </c>
      <c r="AY25" s="32">
        <f t="shared" si="26"/>
        <v>0</v>
      </c>
      <c r="AZ25" s="38"/>
      <c r="BA25" s="39"/>
    </row>
    <row r="26" spans="1:53" s="11" customFormat="1" ht="15" customHeight="1" x14ac:dyDescent="0.3">
      <c r="A26" s="3" t="s">
        <v>71</v>
      </c>
      <c r="B26" s="70">
        <f t="shared" si="13"/>
        <v>273488</v>
      </c>
      <c r="C26" s="52">
        <f t="shared" si="14"/>
        <v>8822.1935483870966</v>
      </c>
      <c r="D26" s="10">
        <f t="shared" si="15"/>
        <v>194599</v>
      </c>
      <c r="E26" s="13">
        <f t="shared" si="15"/>
        <v>78889</v>
      </c>
      <c r="F26" s="44">
        <f t="shared" si="16"/>
        <v>273488</v>
      </c>
      <c r="G26" s="32">
        <f t="shared" si="0"/>
        <v>8822.1935483870966</v>
      </c>
      <c r="H26" s="38">
        <v>194599</v>
      </c>
      <c r="I26" s="39">
        <v>78889</v>
      </c>
      <c r="J26" s="12">
        <f t="shared" si="17"/>
        <v>0</v>
      </c>
      <c r="K26" s="32">
        <f t="shared" si="1"/>
        <v>0</v>
      </c>
      <c r="L26" s="38"/>
      <c r="M26" s="39"/>
      <c r="N26" s="12">
        <f t="shared" si="18"/>
        <v>0</v>
      </c>
      <c r="O26" s="32">
        <f t="shared" si="2"/>
        <v>0</v>
      </c>
      <c r="P26" s="38"/>
      <c r="Q26" s="39"/>
      <c r="R26" s="12">
        <f t="shared" si="19"/>
        <v>0</v>
      </c>
      <c r="S26" s="32">
        <f t="shared" si="3"/>
        <v>0</v>
      </c>
      <c r="T26" s="38"/>
      <c r="U26" s="39"/>
      <c r="V26" s="12">
        <f t="shared" si="20"/>
        <v>0</v>
      </c>
      <c r="W26" s="32">
        <f t="shared" si="21"/>
        <v>0</v>
      </c>
      <c r="X26" s="38"/>
      <c r="Y26" s="39"/>
      <c r="Z26" s="12">
        <f t="shared" si="22"/>
        <v>0</v>
      </c>
      <c r="AA26" s="32">
        <f t="shared" si="4"/>
        <v>0</v>
      </c>
      <c r="AB26" s="38"/>
      <c r="AC26" s="39"/>
      <c r="AD26" s="12">
        <f t="shared" si="5"/>
        <v>0</v>
      </c>
      <c r="AE26" s="50">
        <f t="shared" si="23"/>
        <v>0</v>
      </c>
      <c r="AF26" s="38"/>
      <c r="AG26" s="39"/>
      <c r="AH26" s="12">
        <f t="shared" si="6"/>
        <v>0</v>
      </c>
      <c r="AI26" s="50">
        <f t="shared" si="7"/>
        <v>0</v>
      </c>
      <c r="AJ26" s="38"/>
      <c r="AK26" s="39"/>
      <c r="AL26" s="12">
        <f t="shared" si="8"/>
        <v>0</v>
      </c>
      <c r="AM26" s="32">
        <f t="shared" si="9"/>
        <v>0</v>
      </c>
      <c r="AN26" s="38"/>
      <c r="AO26" s="39"/>
      <c r="AP26" s="12">
        <f t="shared" si="10"/>
        <v>0</v>
      </c>
      <c r="AQ26" s="32">
        <f t="shared" si="24"/>
        <v>0</v>
      </c>
      <c r="AR26" s="38"/>
      <c r="AS26" s="39"/>
      <c r="AT26" s="12">
        <f t="shared" si="11"/>
        <v>0</v>
      </c>
      <c r="AU26" s="32">
        <f t="shared" si="25"/>
        <v>0</v>
      </c>
      <c r="AV26" s="38"/>
      <c r="AW26" s="39"/>
      <c r="AX26" s="12">
        <f t="shared" si="12"/>
        <v>0</v>
      </c>
      <c r="AY26" s="32">
        <f t="shared" si="26"/>
        <v>0</v>
      </c>
      <c r="AZ26" s="38"/>
      <c r="BA26" s="39"/>
    </row>
    <row r="27" spans="1:53" s="11" customFormat="1" ht="15" customHeight="1" x14ac:dyDescent="0.3">
      <c r="A27" s="3" t="s">
        <v>72</v>
      </c>
      <c r="B27" s="70">
        <f t="shared" si="13"/>
        <v>137055</v>
      </c>
      <c r="C27" s="52">
        <f t="shared" si="14"/>
        <v>4421.1290322580644</v>
      </c>
      <c r="D27" s="10">
        <f t="shared" si="15"/>
        <v>92257</v>
      </c>
      <c r="E27" s="13">
        <f t="shared" si="15"/>
        <v>44798</v>
      </c>
      <c r="F27" s="44">
        <f t="shared" si="16"/>
        <v>137055</v>
      </c>
      <c r="G27" s="32">
        <f t="shared" si="0"/>
        <v>4421.1290322580644</v>
      </c>
      <c r="H27" s="38">
        <v>92257</v>
      </c>
      <c r="I27" s="39">
        <v>44798</v>
      </c>
      <c r="J27" s="12">
        <f t="shared" si="17"/>
        <v>0</v>
      </c>
      <c r="K27" s="32">
        <f t="shared" si="1"/>
        <v>0</v>
      </c>
      <c r="L27" s="38"/>
      <c r="M27" s="39"/>
      <c r="N27" s="12">
        <f t="shared" si="18"/>
        <v>0</v>
      </c>
      <c r="O27" s="32">
        <f t="shared" si="2"/>
        <v>0</v>
      </c>
      <c r="P27" s="38"/>
      <c r="Q27" s="39"/>
      <c r="R27" s="12">
        <f t="shared" si="19"/>
        <v>0</v>
      </c>
      <c r="S27" s="32">
        <f t="shared" si="3"/>
        <v>0</v>
      </c>
      <c r="T27" s="38"/>
      <c r="U27" s="39"/>
      <c r="V27" s="12">
        <f t="shared" si="20"/>
        <v>0</v>
      </c>
      <c r="W27" s="32">
        <f t="shared" si="21"/>
        <v>0</v>
      </c>
      <c r="X27" s="38"/>
      <c r="Y27" s="39"/>
      <c r="Z27" s="12">
        <f t="shared" si="22"/>
        <v>0</v>
      </c>
      <c r="AA27" s="32">
        <f t="shared" si="4"/>
        <v>0</v>
      </c>
      <c r="AB27" s="38"/>
      <c r="AC27" s="39"/>
      <c r="AD27" s="12">
        <f t="shared" si="5"/>
        <v>0</v>
      </c>
      <c r="AE27" s="50">
        <f t="shared" si="23"/>
        <v>0</v>
      </c>
      <c r="AF27" s="38"/>
      <c r="AG27" s="39"/>
      <c r="AH27" s="12">
        <f t="shared" si="6"/>
        <v>0</v>
      </c>
      <c r="AI27" s="50">
        <f t="shared" si="7"/>
        <v>0</v>
      </c>
      <c r="AJ27" s="38"/>
      <c r="AK27" s="39"/>
      <c r="AL27" s="12">
        <f t="shared" si="8"/>
        <v>0</v>
      </c>
      <c r="AM27" s="32">
        <f t="shared" si="9"/>
        <v>0</v>
      </c>
      <c r="AN27" s="38"/>
      <c r="AO27" s="39"/>
      <c r="AP27" s="12">
        <f t="shared" si="10"/>
        <v>0</v>
      </c>
      <c r="AQ27" s="32">
        <f t="shared" si="24"/>
        <v>0</v>
      </c>
      <c r="AR27" s="38"/>
      <c r="AS27" s="39"/>
      <c r="AT27" s="12">
        <f t="shared" si="11"/>
        <v>0</v>
      </c>
      <c r="AU27" s="32">
        <f t="shared" si="25"/>
        <v>0</v>
      </c>
      <c r="AV27" s="38"/>
      <c r="AW27" s="39"/>
      <c r="AX27" s="12">
        <f t="shared" si="12"/>
        <v>0</v>
      </c>
      <c r="AY27" s="32">
        <f t="shared" si="26"/>
        <v>0</v>
      </c>
      <c r="AZ27" s="38"/>
      <c r="BA27" s="39"/>
    </row>
    <row r="28" spans="1:53" s="11" customFormat="1" ht="15" customHeight="1" x14ac:dyDescent="0.3">
      <c r="A28" s="3" t="s">
        <v>17</v>
      </c>
      <c r="B28" s="70">
        <f t="shared" si="13"/>
        <v>92439</v>
      </c>
      <c r="C28" s="52">
        <f t="shared" si="14"/>
        <v>2981.9032258064517</v>
      </c>
      <c r="D28" s="10">
        <f t="shared" si="15"/>
        <v>70739</v>
      </c>
      <c r="E28" s="13">
        <f t="shared" si="15"/>
        <v>21700</v>
      </c>
      <c r="F28" s="44">
        <f t="shared" si="16"/>
        <v>92439</v>
      </c>
      <c r="G28" s="32">
        <f t="shared" si="0"/>
        <v>2981.9032258064517</v>
      </c>
      <c r="H28" s="38">
        <v>70739</v>
      </c>
      <c r="I28" s="39">
        <v>21700</v>
      </c>
      <c r="J28" s="12">
        <f t="shared" si="17"/>
        <v>0</v>
      </c>
      <c r="K28" s="32">
        <f t="shared" si="1"/>
        <v>0</v>
      </c>
      <c r="L28" s="38"/>
      <c r="M28" s="39"/>
      <c r="N28" s="12">
        <f t="shared" si="18"/>
        <v>0</v>
      </c>
      <c r="O28" s="32">
        <f t="shared" si="2"/>
        <v>0</v>
      </c>
      <c r="P28" s="38"/>
      <c r="Q28" s="39"/>
      <c r="R28" s="12">
        <f t="shared" si="19"/>
        <v>0</v>
      </c>
      <c r="S28" s="32">
        <f t="shared" si="3"/>
        <v>0</v>
      </c>
      <c r="T28" s="38"/>
      <c r="U28" s="39"/>
      <c r="V28" s="12">
        <f t="shared" si="20"/>
        <v>0</v>
      </c>
      <c r="W28" s="32">
        <f t="shared" si="21"/>
        <v>0</v>
      </c>
      <c r="X28" s="38"/>
      <c r="Y28" s="39"/>
      <c r="Z28" s="12">
        <f t="shared" si="22"/>
        <v>0</v>
      </c>
      <c r="AA28" s="32">
        <f t="shared" si="4"/>
        <v>0</v>
      </c>
      <c r="AB28" s="38"/>
      <c r="AC28" s="39"/>
      <c r="AD28" s="12">
        <f t="shared" si="5"/>
        <v>0</v>
      </c>
      <c r="AE28" s="50">
        <f t="shared" si="23"/>
        <v>0</v>
      </c>
      <c r="AF28" s="38"/>
      <c r="AG28" s="39"/>
      <c r="AH28" s="12">
        <f t="shared" si="6"/>
        <v>0</v>
      </c>
      <c r="AI28" s="50">
        <f t="shared" si="7"/>
        <v>0</v>
      </c>
      <c r="AJ28" s="38"/>
      <c r="AK28" s="39"/>
      <c r="AL28" s="12">
        <f t="shared" si="8"/>
        <v>0</v>
      </c>
      <c r="AM28" s="32">
        <f t="shared" si="9"/>
        <v>0</v>
      </c>
      <c r="AN28" s="38"/>
      <c r="AO28" s="39"/>
      <c r="AP28" s="12">
        <f t="shared" si="10"/>
        <v>0</v>
      </c>
      <c r="AQ28" s="32">
        <f t="shared" si="24"/>
        <v>0</v>
      </c>
      <c r="AR28" s="38"/>
      <c r="AS28" s="39"/>
      <c r="AT28" s="12">
        <f t="shared" si="11"/>
        <v>0</v>
      </c>
      <c r="AU28" s="32">
        <f t="shared" si="25"/>
        <v>0</v>
      </c>
      <c r="AV28" s="38"/>
      <c r="AW28" s="39"/>
      <c r="AX28" s="12">
        <f t="shared" si="12"/>
        <v>0</v>
      </c>
      <c r="AY28" s="32">
        <f t="shared" si="26"/>
        <v>0</v>
      </c>
      <c r="AZ28" s="38"/>
      <c r="BA28" s="39"/>
    </row>
    <row r="29" spans="1:53" s="11" customFormat="1" ht="15" customHeight="1" x14ac:dyDescent="0.3">
      <c r="A29" s="3" t="s">
        <v>73</v>
      </c>
      <c r="B29" s="70">
        <f t="shared" si="13"/>
        <v>146080</v>
      </c>
      <c r="C29" s="52">
        <f t="shared" si="14"/>
        <v>4712.2580645161288</v>
      </c>
      <c r="D29" s="10">
        <f t="shared" si="15"/>
        <v>99640</v>
      </c>
      <c r="E29" s="13">
        <f t="shared" si="15"/>
        <v>46440</v>
      </c>
      <c r="F29" s="44">
        <f t="shared" si="16"/>
        <v>146080</v>
      </c>
      <c r="G29" s="32">
        <f t="shared" si="0"/>
        <v>4712.2580645161288</v>
      </c>
      <c r="H29" s="38">
        <v>99640</v>
      </c>
      <c r="I29" s="39">
        <v>46440</v>
      </c>
      <c r="J29" s="12">
        <f t="shared" si="17"/>
        <v>0</v>
      </c>
      <c r="K29" s="32">
        <f t="shared" si="1"/>
        <v>0</v>
      </c>
      <c r="L29" s="38"/>
      <c r="M29" s="39"/>
      <c r="N29" s="12">
        <f t="shared" si="18"/>
        <v>0</v>
      </c>
      <c r="O29" s="32">
        <f t="shared" si="2"/>
        <v>0</v>
      </c>
      <c r="P29" s="38"/>
      <c r="Q29" s="39"/>
      <c r="R29" s="12">
        <f t="shared" si="19"/>
        <v>0</v>
      </c>
      <c r="S29" s="32">
        <f t="shared" si="3"/>
        <v>0</v>
      </c>
      <c r="T29" s="38"/>
      <c r="U29" s="39"/>
      <c r="V29" s="12">
        <f t="shared" si="20"/>
        <v>0</v>
      </c>
      <c r="W29" s="32">
        <f t="shared" si="21"/>
        <v>0</v>
      </c>
      <c r="X29" s="38"/>
      <c r="Y29" s="39"/>
      <c r="Z29" s="12">
        <f t="shared" si="22"/>
        <v>0</v>
      </c>
      <c r="AA29" s="32">
        <f t="shared" si="4"/>
        <v>0</v>
      </c>
      <c r="AB29" s="38"/>
      <c r="AC29" s="39"/>
      <c r="AD29" s="12">
        <f t="shared" si="5"/>
        <v>0</v>
      </c>
      <c r="AE29" s="50">
        <f t="shared" si="23"/>
        <v>0</v>
      </c>
      <c r="AF29" s="38"/>
      <c r="AG29" s="39"/>
      <c r="AH29" s="12">
        <f t="shared" si="6"/>
        <v>0</v>
      </c>
      <c r="AI29" s="50">
        <f t="shared" si="7"/>
        <v>0</v>
      </c>
      <c r="AJ29" s="38"/>
      <c r="AK29" s="39"/>
      <c r="AL29" s="12">
        <f t="shared" si="8"/>
        <v>0</v>
      </c>
      <c r="AM29" s="32">
        <f t="shared" si="9"/>
        <v>0</v>
      </c>
      <c r="AN29" s="38"/>
      <c r="AO29" s="39"/>
      <c r="AP29" s="12">
        <f t="shared" si="10"/>
        <v>0</v>
      </c>
      <c r="AQ29" s="32">
        <f t="shared" si="24"/>
        <v>0</v>
      </c>
      <c r="AR29" s="38"/>
      <c r="AS29" s="39"/>
      <c r="AT29" s="12">
        <f t="shared" si="11"/>
        <v>0</v>
      </c>
      <c r="AU29" s="32">
        <f t="shared" si="25"/>
        <v>0</v>
      </c>
      <c r="AV29" s="38"/>
      <c r="AW29" s="39"/>
      <c r="AX29" s="12">
        <f t="shared" si="12"/>
        <v>0</v>
      </c>
      <c r="AY29" s="32">
        <f t="shared" si="26"/>
        <v>0</v>
      </c>
      <c r="AZ29" s="38"/>
      <c r="BA29" s="39"/>
    </row>
    <row r="30" spans="1:53" s="11" customFormat="1" ht="15" customHeight="1" x14ac:dyDescent="0.3">
      <c r="A30" s="3" t="s">
        <v>74</v>
      </c>
      <c r="B30" s="70">
        <f t="shared" si="13"/>
        <v>260921</v>
      </c>
      <c r="C30" s="52">
        <f t="shared" si="14"/>
        <v>8416.8064516129034</v>
      </c>
      <c r="D30" s="10">
        <f t="shared" si="15"/>
        <v>180401</v>
      </c>
      <c r="E30" s="13">
        <f t="shared" si="15"/>
        <v>80520</v>
      </c>
      <c r="F30" s="44">
        <f t="shared" si="16"/>
        <v>260921</v>
      </c>
      <c r="G30" s="32">
        <f t="shared" si="0"/>
        <v>8416.8064516129034</v>
      </c>
      <c r="H30" s="38">
        <v>180401</v>
      </c>
      <c r="I30" s="39">
        <v>80520</v>
      </c>
      <c r="J30" s="12">
        <f t="shared" si="17"/>
        <v>0</v>
      </c>
      <c r="K30" s="32">
        <f t="shared" si="1"/>
        <v>0</v>
      </c>
      <c r="L30" s="38"/>
      <c r="M30" s="39"/>
      <c r="N30" s="12">
        <f t="shared" si="18"/>
        <v>0</v>
      </c>
      <c r="O30" s="32">
        <f t="shared" si="2"/>
        <v>0</v>
      </c>
      <c r="P30" s="38"/>
      <c r="Q30" s="39"/>
      <c r="R30" s="12">
        <f t="shared" si="19"/>
        <v>0</v>
      </c>
      <c r="S30" s="32">
        <f t="shared" si="3"/>
        <v>0</v>
      </c>
      <c r="T30" s="38"/>
      <c r="U30" s="39"/>
      <c r="V30" s="12">
        <f t="shared" si="20"/>
        <v>0</v>
      </c>
      <c r="W30" s="32">
        <f t="shared" si="21"/>
        <v>0</v>
      </c>
      <c r="X30" s="38"/>
      <c r="Y30" s="39"/>
      <c r="Z30" s="12">
        <f t="shared" si="22"/>
        <v>0</v>
      </c>
      <c r="AA30" s="32">
        <f t="shared" si="4"/>
        <v>0</v>
      </c>
      <c r="AB30" s="38"/>
      <c r="AC30" s="39"/>
      <c r="AD30" s="12">
        <f t="shared" si="5"/>
        <v>0</v>
      </c>
      <c r="AE30" s="50">
        <f t="shared" si="23"/>
        <v>0</v>
      </c>
      <c r="AF30" s="38"/>
      <c r="AG30" s="39"/>
      <c r="AH30" s="12">
        <f t="shared" si="6"/>
        <v>0</v>
      </c>
      <c r="AI30" s="50">
        <f t="shared" si="7"/>
        <v>0</v>
      </c>
      <c r="AJ30" s="38"/>
      <c r="AK30" s="39"/>
      <c r="AL30" s="12">
        <f t="shared" si="8"/>
        <v>0</v>
      </c>
      <c r="AM30" s="32">
        <f t="shared" si="9"/>
        <v>0</v>
      </c>
      <c r="AN30" s="38"/>
      <c r="AO30" s="39"/>
      <c r="AP30" s="12">
        <f t="shared" si="10"/>
        <v>0</v>
      </c>
      <c r="AQ30" s="32">
        <f t="shared" si="24"/>
        <v>0</v>
      </c>
      <c r="AR30" s="38"/>
      <c r="AS30" s="39"/>
      <c r="AT30" s="12">
        <f t="shared" si="11"/>
        <v>0</v>
      </c>
      <c r="AU30" s="32">
        <f t="shared" si="25"/>
        <v>0</v>
      </c>
      <c r="AV30" s="38"/>
      <c r="AW30" s="39"/>
      <c r="AX30" s="12">
        <f t="shared" si="12"/>
        <v>0</v>
      </c>
      <c r="AY30" s="32">
        <f t="shared" si="26"/>
        <v>0</v>
      </c>
      <c r="AZ30" s="38"/>
      <c r="BA30" s="39"/>
    </row>
    <row r="31" spans="1:53" s="11" customFormat="1" ht="15" customHeight="1" x14ac:dyDescent="0.3">
      <c r="A31" s="3" t="s">
        <v>75</v>
      </c>
      <c r="B31" s="70">
        <f t="shared" si="13"/>
        <v>168958</v>
      </c>
      <c r="C31" s="52">
        <f t="shared" si="14"/>
        <v>5450.2580645161288</v>
      </c>
      <c r="D31" s="10">
        <f t="shared" si="15"/>
        <v>118541</v>
      </c>
      <c r="E31" s="13">
        <f t="shared" si="15"/>
        <v>50417</v>
      </c>
      <c r="F31" s="44">
        <f t="shared" si="16"/>
        <v>168958</v>
      </c>
      <c r="G31" s="32">
        <f t="shared" si="0"/>
        <v>5450.2580645161288</v>
      </c>
      <c r="H31" s="38">
        <v>118541</v>
      </c>
      <c r="I31" s="39">
        <v>50417</v>
      </c>
      <c r="J31" s="12">
        <f t="shared" si="17"/>
        <v>0</v>
      </c>
      <c r="K31" s="32">
        <f t="shared" si="1"/>
        <v>0</v>
      </c>
      <c r="L31" s="38"/>
      <c r="M31" s="39"/>
      <c r="N31" s="12">
        <f t="shared" si="18"/>
        <v>0</v>
      </c>
      <c r="O31" s="32">
        <f t="shared" si="2"/>
        <v>0</v>
      </c>
      <c r="P31" s="38"/>
      <c r="Q31" s="39"/>
      <c r="R31" s="12">
        <f t="shared" si="19"/>
        <v>0</v>
      </c>
      <c r="S31" s="32">
        <f t="shared" si="3"/>
        <v>0</v>
      </c>
      <c r="T31" s="38"/>
      <c r="U31" s="39"/>
      <c r="V31" s="12">
        <f t="shared" si="20"/>
        <v>0</v>
      </c>
      <c r="W31" s="32">
        <f t="shared" si="21"/>
        <v>0</v>
      </c>
      <c r="X31" s="38"/>
      <c r="Y31" s="39"/>
      <c r="Z31" s="12">
        <f t="shared" si="22"/>
        <v>0</v>
      </c>
      <c r="AA31" s="32">
        <f t="shared" si="4"/>
        <v>0</v>
      </c>
      <c r="AB31" s="38"/>
      <c r="AC31" s="39"/>
      <c r="AD31" s="12">
        <f t="shared" si="5"/>
        <v>0</v>
      </c>
      <c r="AE31" s="50">
        <f t="shared" si="23"/>
        <v>0</v>
      </c>
      <c r="AF31" s="38"/>
      <c r="AG31" s="39"/>
      <c r="AH31" s="12">
        <f t="shared" si="6"/>
        <v>0</v>
      </c>
      <c r="AI31" s="50">
        <f t="shared" si="7"/>
        <v>0</v>
      </c>
      <c r="AJ31" s="38"/>
      <c r="AK31" s="39"/>
      <c r="AL31" s="12">
        <f t="shared" si="8"/>
        <v>0</v>
      </c>
      <c r="AM31" s="32">
        <f t="shared" si="9"/>
        <v>0</v>
      </c>
      <c r="AN31" s="38"/>
      <c r="AO31" s="39"/>
      <c r="AP31" s="12">
        <f t="shared" si="10"/>
        <v>0</v>
      </c>
      <c r="AQ31" s="32">
        <f t="shared" si="24"/>
        <v>0</v>
      </c>
      <c r="AR31" s="38"/>
      <c r="AS31" s="39"/>
      <c r="AT31" s="12">
        <f t="shared" si="11"/>
        <v>0</v>
      </c>
      <c r="AU31" s="32">
        <f t="shared" si="25"/>
        <v>0</v>
      </c>
      <c r="AV31" s="38"/>
      <c r="AW31" s="39"/>
      <c r="AX31" s="12">
        <f t="shared" si="12"/>
        <v>0</v>
      </c>
      <c r="AY31" s="32">
        <f t="shared" si="26"/>
        <v>0</v>
      </c>
      <c r="AZ31" s="38"/>
      <c r="BA31" s="39"/>
    </row>
    <row r="32" spans="1:53" s="11" customFormat="1" ht="15" customHeight="1" x14ac:dyDescent="0.3">
      <c r="A32" s="3" t="s">
        <v>76</v>
      </c>
      <c r="B32" s="70">
        <f t="shared" si="13"/>
        <v>140467</v>
      </c>
      <c r="C32" s="52">
        <f t="shared" si="14"/>
        <v>4531.1935483870966</v>
      </c>
      <c r="D32" s="10">
        <f t="shared" si="15"/>
        <v>101367</v>
      </c>
      <c r="E32" s="13">
        <f t="shared" si="15"/>
        <v>39100</v>
      </c>
      <c r="F32" s="44">
        <f t="shared" si="16"/>
        <v>140467</v>
      </c>
      <c r="G32" s="32">
        <f t="shared" si="0"/>
        <v>4531.1935483870966</v>
      </c>
      <c r="H32" s="38">
        <v>101367</v>
      </c>
      <c r="I32" s="39">
        <v>39100</v>
      </c>
      <c r="J32" s="12">
        <f t="shared" si="17"/>
        <v>0</v>
      </c>
      <c r="K32" s="32">
        <f t="shared" si="1"/>
        <v>0</v>
      </c>
      <c r="L32" s="38"/>
      <c r="M32" s="39"/>
      <c r="N32" s="12">
        <f t="shared" si="18"/>
        <v>0</v>
      </c>
      <c r="O32" s="32">
        <f t="shared" si="2"/>
        <v>0</v>
      </c>
      <c r="P32" s="38"/>
      <c r="Q32" s="39"/>
      <c r="R32" s="12">
        <f t="shared" si="19"/>
        <v>0</v>
      </c>
      <c r="S32" s="32">
        <f t="shared" si="3"/>
        <v>0</v>
      </c>
      <c r="T32" s="38"/>
      <c r="U32" s="39"/>
      <c r="V32" s="12">
        <f t="shared" si="20"/>
        <v>0</v>
      </c>
      <c r="W32" s="32">
        <f t="shared" si="21"/>
        <v>0</v>
      </c>
      <c r="X32" s="38"/>
      <c r="Y32" s="39"/>
      <c r="Z32" s="12">
        <f t="shared" si="22"/>
        <v>0</v>
      </c>
      <c r="AA32" s="32">
        <f t="shared" si="4"/>
        <v>0</v>
      </c>
      <c r="AB32" s="38"/>
      <c r="AC32" s="39"/>
      <c r="AD32" s="12">
        <f t="shared" si="5"/>
        <v>0</v>
      </c>
      <c r="AE32" s="50">
        <f t="shared" si="23"/>
        <v>0</v>
      </c>
      <c r="AF32" s="38"/>
      <c r="AG32" s="39"/>
      <c r="AH32" s="12">
        <f t="shared" si="6"/>
        <v>0</v>
      </c>
      <c r="AI32" s="50">
        <f t="shared" si="7"/>
        <v>0</v>
      </c>
      <c r="AJ32" s="38"/>
      <c r="AK32" s="39"/>
      <c r="AL32" s="12">
        <f t="shared" si="8"/>
        <v>0</v>
      </c>
      <c r="AM32" s="32">
        <f t="shared" si="9"/>
        <v>0</v>
      </c>
      <c r="AN32" s="38"/>
      <c r="AO32" s="39"/>
      <c r="AP32" s="12">
        <f t="shared" si="10"/>
        <v>0</v>
      </c>
      <c r="AQ32" s="32">
        <f t="shared" si="24"/>
        <v>0</v>
      </c>
      <c r="AR32" s="38"/>
      <c r="AS32" s="39"/>
      <c r="AT32" s="12">
        <f t="shared" si="11"/>
        <v>0</v>
      </c>
      <c r="AU32" s="32">
        <f t="shared" si="25"/>
        <v>0</v>
      </c>
      <c r="AV32" s="38"/>
      <c r="AW32" s="39"/>
      <c r="AX32" s="12">
        <f t="shared" si="12"/>
        <v>0</v>
      </c>
      <c r="AY32" s="32">
        <f t="shared" si="26"/>
        <v>0</v>
      </c>
      <c r="AZ32" s="38"/>
      <c r="BA32" s="39"/>
    </row>
    <row r="33" spans="1:53" s="11" customFormat="1" ht="15" customHeight="1" x14ac:dyDescent="0.3">
      <c r="A33" s="3" t="s">
        <v>77</v>
      </c>
      <c r="B33" s="70">
        <f t="shared" si="13"/>
        <v>81994</v>
      </c>
      <c r="C33" s="52">
        <f t="shared" si="14"/>
        <v>2644.9677419354839</v>
      </c>
      <c r="D33" s="10">
        <f t="shared" si="15"/>
        <v>65677</v>
      </c>
      <c r="E33" s="13">
        <f t="shared" si="15"/>
        <v>16317</v>
      </c>
      <c r="F33" s="44">
        <f t="shared" si="16"/>
        <v>81994</v>
      </c>
      <c r="G33" s="32">
        <f t="shared" si="0"/>
        <v>2644.9677419354839</v>
      </c>
      <c r="H33" s="38">
        <v>65677</v>
      </c>
      <c r="I33" s="39">
        <v>16317</v>
      </c>
      <c r="J33" s="12">
        <f t="shared" si="17"/>
        <v>0</v>
      </c>
      <c r="K33" s="32">
        <f t="shared" si="1"/>
        <v>0</v>
      </c>
      <c r="L33" s="38"/>
      <c r="M33" s="39"/>
      <c r="N33" s="12">
        <f t="shared" si="18"/>
        <v>0</v>
      </c>
      <c r="O33" s="32">
        <f t="shared" si="2"/>
        <v>0</v>
      </c>
      <c r="P33" s="38"/>
      <c r="Q33" s="39"/>
      <c r="R33" s="12">
        <f t="shared" si="19"/>
        <v>0</v>
      </c>
      <c r="S33" s="32">
        <f t="shared" si="3"/>
        <v>0</v>
      </c>
      <c r="T33" s="38"/>
      <c r="U33" s="39"/>
      <c r="V33" s="12">
        <f t="shared" si="20"/>
        <v>0</v>
      </c>
      <c r="W33" s="32">
        <f t="shared" si="21"/>
        <v>0</v>
      </c>
      <c r="X33" s="38"/>
      <c r="Y33" s="39"/>
      <c r="Z33" s="12">
        <f t="shared" si="22"/>
        <v>0</v>
      </c>
      <c r="AA33" s="32">
        <f t="shared" si="4"/>
        <v>0</v>
      </c>
      <c r="AB33" s="38"/>
      <c r="AC33" s="39"/>
      <c r="AD33" s="12">
        <f t="shared" si="5"/>
        <v>0</v>
      </c>
      <c r="AE33" s="50">
        <f t="shared" si="23"/>
        <v>0</v>
      </c>
      <c r="AF33" s="38"/>
      <c r="AG33" s="39"/>
      <c r="AH33" s="12">
        <f t="shared" si="6"/>
        <v>0</v>
      </c>
      <c r="AI33" s="50">
        <f t="shared" si="7"/>
        <v>0</v>
      </c>
      <c r="AJ33" s="38"/>
      <c r="AK33" s="39"/>
      <c r="AL33" s="12">
        <f t="shared" si="8"/>
        <v>0</v>
      </c>
      <c r="AM33" s="32">
        <f t="shared" si="9"/>
        <v>0</v>
      </c>
      <c r="AN33" s="38"/>
      <c r="AO33" s="39"/>
      <c r="AP33" s="12">
        <f t="shared" si="10"/>
        <v>0</v>
      </c>
      <c r="AQ33" s="32">
        <f t="shared" si="24"/>
        <v>0</v>
      </c>
      <c r="AR33" s="38"/>
      <c r="AS33" s="39"/>
      <c r="AT33" s="12">
        <f t="shared" si="11"/>
        <v>0</v>
      </c>
      <c r="AU33" s="32">
        <f t="shared" si="25"/>
        <v>0</v>
      </c>
      <c r="AV33" s="38"/>
      <c r="AW33" s="39"/>
      <c r="AX33" s="12">
        <f t="shared" si="12"/>
        <v>0</v>
      </c>
      <c r="AY33" s="32">
        <f t="shared" si="26"/>
        <v>0</v>
      </c>
      <c r="AZ33" s="38"/>
      <c r="BA33" s="39"/>
    </row>
    <row r="34" spans="1:53" s="11" customFormat="1" ht="15" customHeight="1" thickBot="1" x14ac:dyDescent="0.35">
      <c r="A34" s="4" t="s">
        <v>78</v>
      </c>
      <c r="B34" s="71">
        <f t="shared" si="13"/>
        <v>43951</v>
      </c>
      <c r="C34" s="69">
        <f t="shared" si="14"/>
        <v>1417.7741935483871</v>
      </c>
      <c r="D34" s="53">
        <f t="shared" si="15"/>
        <v>33188</v>
      </c>
      <c r="E34" s="60">
        <f t="shared" si="15"/>
        <v>10763</v>
      </c>
      <c r="F34" s="45">
        <f t="shared" si="16"/>
        <v>43951</v>
      </c>
      <c r="G34" s="33">
        <f t="shared" si="0"/>
        <v>1417.7741935483871</v>
      </c>
      <c r="H34" s="40">
        <v>33188</v>
      </c>
      <c r="I34" s="41">
        <v>10763</v>
      </c>
      <c r="J34" s="14">
        <f t="shared" si="17"/>
        <v>0</v>
      </c>
      <c r="K34" s="33">
        <f t="shared" si="1"/>
        <v>0</v>
      </c>
      <c r="L34" s="40"/>
      <c r="M34" s="41"/>
      <c r="N34" s="14">
        <f t="shared" si="18"/>
        <v>0</v>
      </c>
      <c r="O34" s="33">
        <f t="shared" si="2"/>
        <v>0</v>
      </c>
      <c r="P34" s="40"/>
      <c r="Q34" s="41"/>
      <c r="R34" s="14">
        <f t="shared" si="19"/>
        <v>0</v>
      </c>
      <c r="S34" s="33">
        <f t="shared" si="3"/>
        <v>0</v>
      </c>
      <c r="T34" s="40"/>
      <c r="U34" s="41"/>
      <c r="V34" s="14">
        <f t="shared" si="20"/>
        <v>0</v>
      </c>
      <c r="W34" s="33">
        <f>V34/31</f>
        <v>0</v>
      </c>
      <c r="X34" s="40"/>
      <c r="Y34" s="41"/>
      <c r="Z34" s="14">
        <f t="shared" si="22"/>
        <v>0</v>
      </c>
      <c r="AA34" s="33">
        <f t="shared" si="4"/>
        <v>0</v>
      </c>
      <c r="AB34" s="40"/>
      <c r="AC34" s="41"/>
      <c r="AD34" s="14">
        <f t="shared" si="5"/>
        <v>0</v>
      </c>
      <c r="AE34" s="61">
        <f>AD34/31</f>
        <v>0</v>
      </c>
      <c r="AF34" s="40"/>
      <c r="AG34" s="41"/>
      <c r="AH34" s="14">
        <f t="shared" si="6"/>
        <v>0</v>
      </c>
      <c r="AI34" s="61">
        <f t="shared" si="7"/>
        <v>0</v>
      </c>
      <c r="AJ34" s="40"/>
      <c r="AK34" s="41"/>
      <c r="AL34" s="14">
        <f t="shared" si="8"/>
        <v>0</v>
      </c>
      <c r="AM34" s="33">
        <f t="shared" si="9"/>
        <v>0</v>
      </c>
      <c r="AN34" s="40"/>
      <c r="AO34" s="41"/>
      <c r="AP34" s="14">
        <f t="shared" si="10"/>
        <v>0</v>
      </c>
      <c r="AQ34" s="33">
        <f t="shared" si="24"/>
        <v>0</v>
      </c>
      <c r="AR34" s="40"/>
      <c r="AS34" s="41"/>
      <c r="AT34" s="14">
        <f t="shared" si="11"/>
        <v>0</v>
      </c>
      <c r="AU34" s="33">
        <f t="shared" si="25"/>
        <v>0</v>
      </c>
      <c r="AV34" s="40"/>
      <c r="AW34" s="41"/>
      <c r="AX34" s="14">
        <f t="shared" si="12"/>
        <v>0</v>
      </c>
      <c r="AY34" s="33">
        <f t="shared" si="26"/>
        <v>0</v>
      </c>
      <c r="AZ34" s="40"/>
      <c r="BA34" s="41"/>
    </row>
  </sheetData>
  <mergeCells count="54">
    <mergeCell ref="AW5:AW6"/>
    <mergeCell ref="AX5:AY5"/>
    <mergeCell ref="AZ5:AZ6"/>
    <mergeCell ref="BA5:BA6"/>
    <mergeCell ref="AO5:AO6"/>
    <mergeCell ref="AP5:AQ5"/>
    <mergeCell ref="AR5:AR6"/>
    <mergeCell ref="AS5:AS6"/>
    <mergeCell ref="AT5:AU5"/>
    <mergeCell ref="AV5:AV6"/>
    <mergeCell ref="AG5:AG6"/>
    <mergeCell ref="AH5:AI5"/>
    <mergeCell ref="AJ5:AJ6"/>
    <mergeCell ref="AK5:AK6"/>
    <mergeCell ref="AL5:AM5"/>
    <mergeCell ref="AN5:AN6"/>
    <mergeCell ref="Y5:Y6"/>
    <mergeCell ref="Z5:AA5"/>
    <mergeCell ref="AB5:AB6"/>
    <mergeCell ref="AC5:AC6"/>
    <mergeCell ref="AD5:AE5"/>
    <mergeCell ref="AF5:AF6"/>
    <mergeCell ref="Q5:Q6"/>
    <mergeCell ref="R5:S5"/>
    <mergeCell ref="T5:T6"/>
    <mergeCell ref="U5:U6"/>
    <mergeCell ref="V5:W5"/>
    <mergeCell ref="X5:X6"/>
    <mergeCell ref="AP4:AS4"/>
    <mergeCell ref="AT4:AW4"/>
    <mergeCell ref="AX4:BA4"/>
    <mergeCell ref="B5:C5"/>
    <mergeCell ref="D5:D6"/>
    <mergeCell ref="E5:E6"/>
    <mergeCell ref="F5:G5"/>
    <mergeCell ref="H5:H6"/>
    <mergeCell ref="I5:I6"/>
    <mergeCell ref="J5:K5"/>
    <mergeCell ref="R4:U4"/>
    <mergeCell ref="V4:Y4"/>
    <mergeCell ref="Z4:AC4"/>
    <mergeCell ref="AD4:AG4"/>
    <mergeCell ref="AH4:AK4"/>
    <mergeCell ref="AL4:AO4"/>
    <mergeCell ref="B2:G2"/>
    <mergeCell ref="A4:A6"/>
    <mergeCell ref="B4:E4"/>
    <mergeCell ref="F4:I4"/>
    <mergeCell ref="J4:M4"/>
    <mergeCell ref="N4:Q4"/>
    <mergeCell ref="L5:L6"/>
    <mergeCell ref="M5:M6"/>
    <mergeCell ref="N5:O5"/>
    <mergeCell ref="P5:P6"/>
  </mergeCells>
  <phoneticPr fontId="2" type="noConversion"/>
  <pageMargins left="0.7" right="0.7" top="0.75" bottom="0.75" header="0.3" footer="0.3"/>
  <pageSetup paperSize="9" orientation="portrait" r:id="rId1"/>
  <ignoredErrors>
    <ignoredError sqref="G7 K7:K34 O7 S7 W7 AA7 AE7 AI7 AM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40"/>
  <sheetViews>
    <sheetView zoomScaleNormal="100" workbookViewId="0">
      <pane xSplit="5" topLeftCell="F1" activePane="topRight" state="frozen"/>
      <selection pane="topRight" activeCell="A4" sqref="A4:A6"/>
    </sheetView>
  </sheetViews>
  <sheetFormatPr defaultRowHeight="14.25" customHeight="1" x14ac:dyDescent="0.3"/>
  <cols>
    <col min="1" max="1" width="12.25" style="6" customWidth="1"/>
    <col min="2" max="2" width="10.875" style="6" customWidth="1"/>
    <col min="3" max="3" width="9.625" style="6" customWidth="1"/>
    <col min="4" max="5" width="10.75" style="6" bestFit="1" customWidth="1"/>
    <col min="6" max="21" width="9.625" style="6" customWidth="1"/>
    <col min="22" max="22" width="10" style="6" customWidth="1"/>
    <col min="23" max="25" width="9" style="6" customWidth="1"/>
    <col min="26" max="26" width="10" style="6" customWidth="1"/>
    <col min="27" max="29" width="9" style="6"/>
    <col min="30" max="30" width="10" style="6" customWidth="1"/>
    <col min="31" max="32" width="9" style="6"/>
    <col min="33" max="33" width="9" style="6" customWidth="1"/>
    <col min="34" max="34" width="10" style="6" customWidth="1"/>
    <col min="35" max="36" width="9" style="6"/>
    <col min="37" max="37" width="9" style="6" customWidth="1"/>
    <col min="38" max="38" width="10" style="6" customWidth="1"/>
    <col min="39" max="40" width="9" style="6"/>
    <col min="41" max="41" width="9" style="6" customWidth="1"/>
    <col min="42" max="42" width="10" style="6" customWidth="1"/>
    <col min="43" max="44" width="9" style="6"/>
    <col min="45" max="45" width="9" style="6" customWidth="1"/>
    <col min="46" max="46" width="10" style="6" customWidth="1"/>
    <col min="47" max="48" width="9" style="6"/>
    <col min="49" max="49" width="9" style="6" customWidth="1"/>
    <col min="50" max="50" width="10" style="6" customWidth="1"/>
    <col min="51" max="52" width="9" style="6"/>
    <col min="53" max="53" width="9" style="6" customWidth="1"/>
    <col min="54" max="16384" width="9" style="6"/>
  </cols>
  <sheetData>
    <row r="1" spans="1:53" ht="15" customHeight="1" x14ac:dyDescent="0.3"/>
    <row r="2" spans="1:53" ht="15" customHeight="1" x14ac:dyDescent="0.3">
      <c r="B2" s="146" t="s">
        <v>87</v>
      </c>
      <c r="C2" s="146"/>
      <c r="D2" s="146"/>
      <c r="E2" s="146"/>
      <c r="F2" s="146"/>
      <c r="G2" s="146"/>
    </row>
    <row r="3" spans="1:53" ht="15" customHeight="1" thickBot="1" x14ac:dyDescent="0.35"/>
    <row r="4" spans="1:53" ht="15" customHeight="1" x14ac:dyDescent="0.3">
      <c r="A4" s="173" t="s">
        <v>0</v>
      </c>
      <c r="B4" s="166" t="s">
        <v>34</v>
      </c>
      <c r="C4" s="167"/>
      <c r="D4" s="167"/>
      <c r="E4" s="168"/>
      <c r="F4" s="166" t="s">
        <v>33</v>
      </c>
      <c r="G4" s="167"/>
      <c r="H4" s="167"/>
      <c r="I4" s="168"/>
      <c r="J4" s="166" t="s">
        <v>45</v>
      </c>
      <c r="K4" s="167"/>
      <c r="L4" s="167"/>
      <c r="M4" s="168"/>
      <c r="N4" s="166" t="s">
        <v>46</v>
      </c>
      <c r="O4" s="167"/>
      <c r="P4" s="167"/>
      <c r="Q4" s="168"/>
      <c r="R4" s="166" t="s">
        <v>47</v>
      </c>
      <c r="S4" s="167"/>
      <c r="T4" s="167"/>
      <c r="U4" s="168"/>
      <c r="V4" s="166" t="s">
        <v>48</v>
      </c>
      <c r="W4" s="167"/>
      <c r="X4" s="167"/>
      <c r="Y4" s="168"/>
      <c r="Z4" s="166" t="s">
        <v>49</v>
      </c>
      <c r="AA4" s="167"/>
      <c r="AB4" s="167"/>
      <c r="AC4" s="168"/>
      <c r="AD4" s="166" t="s">
        <v>50</v>
      </c>
      <c r="AE4" s="167"/>
      <c r="AF4" s="167"/>
      <c r="AG4" s="168"/>
      <c r="AH4" s="167" t="s">
        <v>52</v>
      </c>
      <c r="AI4" s="167"/>
      <c r="AJ4" s="167"/>
      <c r="AK4" s="168"/>
      <c r="AL4" s="166" t="s">
        <v>79</v>
      </c>
      <c r="AM4" s="167"/>
      <c r="AN4" s="167"/>
      <c r="AO4" s="168"/>
      <c r="AP4" s="166" t="s">
        <v>80</v>
      </c>
      <c r="AQ4" s="167"/>
      <c r="AR4" s="167"/>
      <c r="AS4" s="168"/>
      <c r="AT4" s="166" t="s">
        <v>81</v>
      </c>
      <c r="AU4" s="167"/>
      <c r="AV4" s="167"/>
      <c r="AW4" s="168"/>
      <c r="AX4" s="166" t="s">
        <v>82</v>
      </c>
      <c r="AY4" s="167"/>
      <c r="AZ4" s="167"/>
      <c r="BA4" s="168"/>
    </row>
    <row r="5" spans="1:53" ht="29.25" customHeight="1" x14ac:dyDescent="0.3">
      <c r="A5" s="174"/>
      <c r="B5" s="169" t="s">
        <v>42</v>
      </c>
      <c r="C5" s="170"/>
      <c r="D5" s="171" t="s">
        <v>1</v>
      </c>
      <c r="E5" s="164" t="s">
        <v>2</v>
      </c>
      <c r="F5" s="169" t="s">
        <v>42</v>
      </c>
      <c r="G5" s="170"/>
      <c r="H5" s="171" t="s">
        <v>1</v>
      </c>
      <c r="I5" s="164" t="s">
        <v>2</v>
      </c>
      <c r="J5" s="169" t="s">
        <v>42</v>
      </c>
      <c r="K5" s="170"/>
      <c r="L5" s="171" t="s">
        <v>1</v>
      </c>
      <c r="M5" s="164" t="s">
        <v>2</v>
      </c>
      <c r="N5" s="169" t="s">
        <v>42</v>
      </c>
      <c r="O5" s="170"/>
      <c r="P5" s="171" t="s">
        <v>1</v>
      </c>
      <c r="Q5" s="164" t="s">
        <v>2</v>
      </c>
      <c r="R5" s="169" t="s">
        <v>42</v>
      </c>
      <c r="S5" s="170"/>
      <c r="T5" s="171" t="s">
        <v>1</v>
      </c>
      <c r="U5" s="164" t="s">
        <v>2</v>
      </c>
      <c r="V5" s="169" t="s">
        <v>42</v>
      </c>
      <c r="W5" s="170"/>
      <c r="X5" s="171" t="s">
        <v>1</v>
      </c>
      <c r="Y5" s="164" t="s">
        <v>2</v>
      </c>
      <c r="Z5" s="169" t="s">
        <v>42</v>
      </c>
      <c r="AA5" s="170"/>
      <c r="AB5" s="171" t="s">
        <v>1</v>
      </c>
      <c r="AC5" s="164" t="s">
        <v>2</v>
      </c>
      <c r="AD5" s="169" t="s">
        <v>42</v>
      </c>
      <c r="AE5" s="170"/>
      <c r="AF5" s="171" t="s">
        <v>1</v>
      </c>
      <c r="AG5" s="164" t="s">
        <v>2</v>
      </c>
      <c r="AH5" s="170" t="s">
        <v>42</v>
      </c>
      <c r="AI5" s="170"/>
      <c r="AJ5" s="171" t="s">
        <v>1</v>
      </c>
      <c r="AK5" s="164" t="s">
        <v>2</v>
      </c>
      <c r="AL5" s="169" t="s">
        <v>42</v>
      </c>
      <c r="AM5" s="170"/>
      <c r="AN5" s="171" t="s">
        <v>1</v>
      </c>
      <c r="AO5" s="164" t="s">
        <v>2</v>
      </c>
      <c r="AP5" s="169" t="s">
        <v>42</v>
      </c>
      <c r="AQ5" s="170"/>
      <c r="AR5" s="171" t="s">
        <v>1</v>
      </c>
      <c r="AS5" s="164" t="s">
        <v>2</v>
      </c>
      <c r="AT5" s="169" t="s">
        <v>42</v>
      </c>
      <c r="AU5" s="170"/>
      <c r="AV5" s="171" t="s">
        <v>1</v>
      </c>
      <c r="AW5" s="164" t="s">
        <v>2</v>
      </c>
      <c r="AX5" s="169" t="s">
        <v>42</v>
      </c>
      <c r="AY5" s="170"/>
      <c r="AZ5" s="171" t="s">
        <v>1</v>
      </c>
      <c r="BA5" s="164" t="s">
        <v>2</v>
      </c>
    </row>
    <row r="6" spans="1:53" ht="15" customHeight="1" thickBot="1" x14ac:dyDescent="0.35">
      <c r="A6" s="175"/>
      <c r="B6" s="18" t="s">
        <v>40</v>
      </c>
      <c r="C6" s="19" t="s">
        <v>43</v>
      </c>
      <c r="D6" s="172"/>
      <c r="E6" s="165"/>
      <c r="F6" s="18" t="s">
        <v>40</v>
      </c>
      <c r="G6" s="19" t="s">
        <v>43</v>
      </c>
      <c r="H6" s="172"/>
      <c r="I6" s="165"/>
      <c r="J6" s="18" t="s">
        <v>40</v>
      </c>
      <c r="K6" s="19" t="s">
        <v>43</v>
      </c>
      <c r="L6" s="172"/>
      <c r="M6" s="165"/>
      <c r="N6" s="18" t="s">
        <v>40</v>
      </c>
      <c r="O6" s="19" t="s">
        <v>43</v>
      </c>
      <c r="P6" s="172"/>
      <c r="Q6" s="165"/>
      <c r="R6" s="18" t="s">
        <v>40</v>
      </c>
      <c r="S6" s="19" t="s">
        <v>43</v>
      </c>
      <c r="T6" s="172"/>
      <c r="U6" s="165"/>
      <c r="V6" s="18" t="s">
        <v>40</v>
      </c>
      <c r="W6" s="19" t="s">
        <v>43</v>
      </c>
      <c r="X6" s="172"/>
      <c r="Y6" s="165"/>
      <c r="Z6" s="18" t="s">
        <v>40</v>
      </c>
      <c r="AA6" s="19" t="s">
        <v>43</v>
      </c>
      <c r="AB6" s="172"/>
      <c r="AC6" s="165"/>
      <c r="AD6" s="18" t="s">
        <v>40</v>
      </c>
      <c r="AE6" s="19" t="s">
        <v>43</v>
      </c>
      <c r="AF6" s="172"/>
      <c r="AG6" s="165"/>
      <c r="AH6" s="65" t="s">
        <v>40</v>
      </c>
      <c r="AI6" s="19" t="s">
        <v>43</v>
      </c>
      <c r="AJ6" s="172"/>
      <c r="AK6" s="165"/>
      <c r="AL6" s="18" t="s">
        <v>40</v>
      </c>
      <c r="AM6" s="19" t="s">
        <v>43</v>
      </c>
      <c r="AN6" s="172"/>
      <c r="AO6" s="165"/>
      <c r="AP6" s="18" t="s">
        <v>40</v>
      </c>
      <c r="AQ6" s="19" t="s">
        <v>43</v>
      </c>
      <c r="AR6" s="172"/>
      <c r="AS6" s="165"/>
      <c r="AT6" s="18" t="s">
        <v>40</v>
      </c>
      <c r="AU6" s="19" t="s">
        <v>43</v>
      </c>
      <c r="AV6" s="172"/>
      <c r="AW6" s="165"/>
      <c r="AX6" s="18" t="s">
        <v>40</v>
      </c>
      <c r="AY6" s="19" t="s">
        <v>43</v>
      </c>
      <c r="AZ6" s="172"/>
      <c r="BA6" s="165"/>
    </row>
    <row r="7" spans="1:53" ht="15" customHeight="1" thickTop="1" x14ac:dyDescent="0.3">
      <c r="A7" s="9" t="s">
        <v>34</v>
      </c>
      <c r="B7" s="23">
        <f>SUM(B8:B34)</f>
        <v>5858700</v>
      </c>
      <c r="C7" s="30">
        <f>B7/31</f>
        <v>188990.32258064515</v>
      </c>
      <c r="D7" s="24">
        <f>SUM(D8:D34)</f>
        <v>2922151</v>
      </c>
      <c r="E7" s="25">
        <f>SUM(E8:E34)</f>
        <v>2936549</v>
      </c>
      <c r="F7" s="23">
        <f>SUM(F8:F34)</f>
        <v>5858700</v>
      </c>
      <c r="G7" s="24">
        <f>F7/31</f>
        <v>188990.32258064515</v>
      </c>
      <c r="H7" s="24">
        <f>SUM(H8:H34)</f>
        <v>2922151</v>
      </c>
      <c r="I7" s="25">
        <f>SUM(I8:I34)</f>
        <v>2936549</v>
      </c>
      <c r="J7" s="23">
        <f>SUM(J8:J34)</f>
        <v>0</v>
      </c>
      <c r="K7" s="21">
        <f>J7/29</f>
        <v>0</v>
      </c>
      <c r="L7" s="24">
        <f>SUM(L8:L34)</f>
        <v>0</v>
      </c>
      <c r="M7" s="25">
        <f>SUM(M8:M34)</f>
        <v>0</v>
      </c>
      <c r="N7" s="23">
        <f>SUM(N8:N34)</f>
        <v>0</v>
      </c>
      <c r="O7" s="24">
        <f>N7/31</f>
        <v>0</v>
      </c>
      <c r="P7" s="24">
        <f>SUM(P8:P34)</f>
        <v>0</v>
      </c>
      <c r="Q7" s="25">
        <f>SUM(Q8:Q34)</f>
        <v>0</v>
      </c>
      <c r="R7" s="23">
        <f>SUM(R8:R34)</f>
        <v>0</v>
      </c>
      <c r="S7" s="21">
        <f>R7/30</f>
        <v>0</v>
      </c>
      <c r="T7" s="24">
        <f>SUM(T8:T34)</f>
        <v>0</v>
      </c>
      <c r="U7" s="25">
        <f>SUM(U8:U34)</f>
        <v>0</v>
      </c>
      <c r="V7" s="23">
        <f>SUM(V8:V34)</f>
        <v>0</v>
      </c>
      <c r="W7" s="24">
        <f>V7/31</f>
        <v>0</v>
      </c>
      <c r="X7" s="24">
        <f>SUM(X8:X34)</f>
        <v>0</v>
      </c>
      <c r="Y7" s="25">
        <f>SUM(Y8:Y34)</f>
        <v>0</v>
      </c>
      <c r="Z7" s="23">
        <f>SUM(Z8:Z34)</f>
        <v>0</v>
      </c>
      <c r="AA7" s="24">
        <f>Z7/30</f>
        <v>0</v>
      </c>
      <c r="AB7" s="24">
        <f>SUM(AB8:AB34)</f>
        <v>0</v>
      </c>
      <c r="AC7" s="25">
        <f>SUM(AC8:AC34)</f>
        <v>0</v>
      </c>
      <c r="AD7" s="23">
        <f>SUM(AD8:AD34)</f>
        <v>0</v>
      </c>
      <c r="AE7" s="24">
        <f>AD7/31</f>
        <v>0</v>
      </c>
      <c r="AF7" s="24">
        <f>SUM(AF8:AF34)</f>
        <v>0</v>
      </c>
      <c r="AG7" s="25">
        <f>SUM(AG8:AG34)</f>
        <v>0</v>
      </c>
      <c r="AH7" s="62">
        <f>SUM(AH8:AH34)</f>
        <v>0</v>
      </c>
      <c r="AI7" s="24">
        <f>AH7/31</f>
        <v>0</v>
      </c>
      <c r="AJ7" s="24">
        <f>SUM(AJ8:AJ34)</f>
        <v>0</v>
      </c>
      <c r="AK7" s="25">
        <f>SUM(AK8:AK34)</f>
        <v>0</v>
      </c>
      <c r="AL7" s="23">
        <f>SUM(AL8:AL34)</f>
        <v>0</v>
      </c>
      <c r="AM7" s="24">
        <f>AL7/30</f>
        <v>0</v>
      </c>
      <c r="AN7" s="24">
        <f>SUM(AN8:AN34)</f>
        <v>0</v>
      </c>
      <c r="AO7" s="25">
        <f>SUM(AO8:AO34)</f>
        <v>0</v>
      </c>
      <c r="AP7" s="23">
        <f>SUM(AP8:AP34)</f>
        <v>0</v>
      </c>
      <c r="AQ7" s="24">
        <f>AP7/31</f>
        <v>0</v>
      </c>
      <c r="AR7" s="24">
        <f>SUM(AR8:AR34)</f>
        <v>0</v>
      </c>
      <c r="AS7" s="25">
        <f>SUM(AS8:AS34)</f>
        <v>0</v>
      </c>
      <c r="AT7" s="23">
        <f>SUM(AT8:AT34)</f>
        <v>0</v>
      </c>
      <c r="AU7" s="24">
        <f>AT7/30</f>
        <v>0</v>
      </c>
      <c r="AV7" s="24">
        <f>SUM(AV8:AV34)</f>
        <v>0</v>
      </c>
      <c r="AW7" s="25">
        <f>SUM(AW8:AW34)</f>
        <v>0</v>
      </c>
      <c r="AX7" s="23">
        <f>SUM(AX8:AX34)</f>
        <v>0</v>
      </c>
      <c r="AY7" s="24">
        <f>AX7/31</f>
        <v>0</v>
      </c>
      <c r="AZ7" s="24">
        <f>SUM(AZ8:AZ34)</f>
        <v>0</v>
      </c>
      <c r="BA7" s="25">
        <f>SUM(BA8:BA34)</f>
        <v>0</v>
      </c>
    </row>
    <row r="8" spans="1:53" ht="15" customHeight="1" x14ac:dyDescent="0.3">
      <c r="A8" s="7" t="s">
        <v>53</v>
      </c>
      <c r="B8" s="26">
        <f>D8+E8</f>
        <v>123956</v>
      </c>
      <c r="C8" s="46">
        <f>B8/31</f>
        <v>3998.5806451612902</v>
      </c>
      <c r="D8" s="27">
        <f>H8+L8+P8+T8+X8+AB8+AF8+AJ8+AN8+AR8+AV8+AZ8</f>
        <v>60492</v>
      </c>
      <c r="E8" s="28">
        <f>I8+M8+Q8+U8+Y8+AC8+AG8+AK8+AO8+AS8+AW8+BA8</f>
        <v>63464</v>
      </c>
      <c r="F8" s="34">
        <f t="shared" ref="F8:F34" si="0">H8+I8</f>
        <v>123956</v>
      </c>
      <c r="G8" s="35">
        <f t="shared" ref="G8:G34" si="1">F8/31</f>
        <v>3998.5806451612902</v>
      </c>
      <c r="H8" s="38">
        <v>60492</v>
      </c>
      <c r="I8" s="39">
        <v>63464</v>
      </c>
      <c r="J8" s="34">
        <f t="shared" ref="J8:J34" si="2">L8+M8</f>
        <v>0</v>
      </c>
      <c r="K8" s="32">
        <f t="shared" ref="K8:K34" si="3">J8/29</f>
        <v>0</v>
      </c>
      <c r="L8" s="38"/>
      <c r="M8" s="39"/>
      <c r="N8" s="34">
        <f t="shared" ref="N8:N34" si="4">P8+Q8</f>
        <v>0</v>
      </c>
      <c r="O8" s="35">
        <f t="shared" ref="O8:O34" si="5">N8/31</f>
        <v>0</v>
      </c>
      <c r="P8" s="38"/>
      <c r="Q8" s="39"/>
      <c r="R8" s="34">
        <f t="shared" ref="R8:R34" si="6">T8+U8</f>
        <v>0</v>
      </c>
      <c r="S8" s="32">
        <f>R8/30</f>
        <v>0</v>
      </c>
      <c r="T8" s="38"/>
      <c r="U8" s="39"/>
      <c r="V8" s="34">
        <f t="shared" ref="V8:V34" si="7">X8+Y8</f>
        <v>0</v>
      </c>
      <c r="W8" s="35">
        <f t="shared" ref="W8:W34" si="8">V8/31</f>
        <v>0</v>
      </c>
      <c r="X8" s="38"/>
      <c r="Y8" s="39"/>
      <c r="Z8" s="34">
        <f t="shared" ref="Z8:Z34" si="9">AB8+AC8</f>
        <v>0</v>
      </c>
      <c r="AA8" s="35">
        <f t="shared" ref="AA8:AA34" si="10">Z8/30</f>
        <v>0</v>
      </c>
      <c r="AB8" s="38"/>
      <c r="AC8" s="39"/>
      <c r="AD8" s="34">
        <f t="shared" ref="AD8:AD34" si="11">AF8+AG8</f>
        <v>0</v>
      </c>
      <c r="AE8" s="35">
        <f>AD8/31</f>
        <v>0</v>
      </c>
      <c r="AF8" s="38"/>
      <c r="AG8" s="39"/>
      <c r="AH8" s="63">
        <f t="shared" ref="AH8:AH34" si="12">AJ8+AK8</f>
        <v>0</v>
      </c>
      <c r="AI8" s="35">
        <f>AH8/31</f>
        <v>0</v>
      </c>
      <c r="AJ8" s="38"/>
      <c r="AK8" s="39"/>
      <c r="AL8" s="34">
        <f t="shared" ref="AL8:AL34" si="13">AN8+AO8</f>
        <v>0</v>
      </c>
      <c r="AM8" s="35">
        <f>AL8/30</f>
        <v>0</v>
      </c>
      <c r="AN8" s="38"/>
      <c r="AO8" s="39"/>
      <c r="AP8" s="34">
        <f t="shared" ref="AP8:AP34" si="14">AR8+AS8</f>
        <v>0</v>
      </c>
      <c r="AQ8" s="35">
        <f>AP8/31</f>
        <v>0</v>
      </c>
      <c r="AR8" s="38"/>
      <c r="AS8" s="39"/>
      <c r="AT8" s="34">
        <f t="shared" ref="AT8:AT34" si="15">AV8+AW8</f>
        <v>0</v>
      </c>
      <c r="AU8" s="35">
        <f>AT8/30</f>
        <v>0</v>
      </c>
      <c r="AV8" s="38"/>
      <c r="AW8" s="39"/>
      <c r="AX8" s="34">
        <f t="shared" ref="AX8:AX34" si="16">AZ8+BA8</f>
        <v>0</v>
      </c>
      <c r="AY8" s="35">
        <f>AX8/31</f>
        <v>0</v>
      </c>
      <c r="AZ8" s="38"/>
      <c r="BA8" s="39"/>
    </row>
    <row r="9" spans="1:53" ht="15" customHeight="1" x14ac:dyDescent="0.3">
      <c r="A9" s="7" t="s">
        <v>54</v>
      </c>
      <c r="B9" s="26">
        <f t="shared" ref="B9:B34" si="17">D9+E9</f>
        <v>102786</v>
      </c>
      <c r="C9" s="46">
        <f t="shared" ref="C9:C34" si="18">B9/31</f>
        <v>3315.6774193548385</v>
      </c>
      <c r="D9" s="27">
        <f t="shared" ref="D9:E34" si="19">H9+L9+P9+T9+X9+AB9+AF9+AJ9+AN9+AR9+AV9+AZ9</f>
        <v>52213</v>
      </c>
      <c r="E9" s="28">
        <f t="shared" si="19"/>
        <v>50573</v>
      </c>
      <c r="F9" s="34">
        <f t="shared" si="0"/>
        <v>102786</v>
      </c>
      <c r="G9" s="35">
        <f t="shared" si="1"/>
        <v>3315.6774193548385</v>
      </c>
      <c r="H9" s="38">
        <v>52213</v>
      </c>
      <c r="I9" s="39">
        <v>50573</v>
      </c>
      <c r="J9" s="34">
        <f t="shared" si="2"/>
        <v>0</v>
      </c>
      <c r="K9" s="32">
        <f t="shared" si="3"/>
        <v>0</v>
      </c>
      <c r="L9" s="38"/>
      <c r="M9" s="39"/>
      <c r="N9" s="34">
        <f t="shared" si="4"/>
        <v>0</v>
      </c>
      <c r="O9" s="35">
        <f t="shared" si="5"/>
        <v>0</v>
      </c>
      <c r="P9" s="38"/>
      <c r="Q9" s="39"/>
      <c r="R9" s="34">
        <f t="shared" si="6"/>
        <v>0</v>
      </c>
      <c r="S9" s="32">
        <f t="shared" ref="S9:S33" si="20">R9/30</f>
        <v>0</v>
      </c>
      <c r="T9" s="38"/>
      <c r="U9" s="39"/>
      <c r="V9" s="34">
        <f t="shared" si="7"/>
        <v>0</v>
      </c>
      <c r="W9" s="35">
        <f t="shared" si="8"/>
        <v>0</v>
      </c>
      <c r="X9" s="38"/>
      <c r="Y9" s="39"/>
      <c r="Z9" s="34">
        <f t="shared" si="9"/>
        <v>0</v>
      </c>
      <c r="AA9" s="35">
        <f t="shared" si="10"/>
        <v>0</v>
      </c>
      <c r="AB9" s="38"/>
      <c r="AC9" s="39"/>
      <c r="AD9" s="34">
        <f t="shared" si="11"/>
        <v>0</v>
      </c>
      <c r="AE9" s="35">
        <f t="shared" ref="AE9:AE34" si="21">AD9/31</f>
        <v>0</v>
      </c>
      <c r="AF9" s="38"/>
      <c r="AG9" s="39"/>
      <c r="AH9" s="63">
        <f t="shared" si="12"/>
        <v>0</v>
      </c>
      <c r="AI9" s="35">
        <f t="shared" ref="AI9:AI34" si="22">AH9/31</f>
        <v>0</v>
      </c>
      <c r="AJ9" s="38"/>
      <c r="AK9" s="39"/>
      <c r="AL9" s="34">
        <f t="shared" si="13"/>
        <v>0</v>
      </c>
      <c r="AM9" s="35">
        <f t="shared" ref="AM9:AM34" si="23">AL9/30</f>
        <v>0</v>
      </c>
      <c r="AN9" s="38"/>
      <c r="AO9" s="39"/>
      <c r="AP9" s="34">
        <f t="shared" si="14"/>
        <v>0</v>
      </c>
      <c r="AQ9" s="35">
        <f t="shared" ref="AQ9:AQ34" si="24">AP9/31</f>
        <v>0</v>
      </c>
      <c r="AR9" s="38"/>
      <c r="AS9" s="39"/>
      <c r="AT9" s="34">
        <f t="shared" si="15"/>
        <v>0</v>
      </c>
      <c r="AU9" s="35">
        <f t="shared" ref="AU9:AU34" si="25">AT9/30</f>
        <v>0</v>
      </c>
      <c r="AV9" s="38"/>
      <c r="AW9" s="39"/>
      <c r="AX9" s="34">
        <f t="shared" si="16"/>
        <v>0</v>
      </c>
      <c r="AY9" s="35">
        <f t="shared" ref="AY9:AY34" si="26">AX9/31</f>
        <v>0</v>
      </c>
      <c r="AZ9" s="38"/>
      <c r="BA9" s="39"/>
    </row>
    <row r="10" spans="1:53" ht="15" customHeight="1" x14ac:dyDescent="0.3">
      <c r="A10" s="7" t="s">
        <v>55</v>
      </c>
      <c r="B10" s="26">
        <f t="shared" si="17"/>
        <v>385340</v>
      </c>
      <c r="C10" s="46">
        <f t="shared" si="18"/>
        <v>12430.322580645161</v>
      </c>
      <c r="D10" s="27">
        <f t="shared" si="19"/>
        <v>198974</v>
      </c>
      <c r="E10" s="28">
        <f t="shared" si="19"/>
        <v>186366</v>
      </c>
      <c r="F10" s="34">
        <f t="shared" si="0"/>
        <v>385340</v>
      </c>
      <c r="G10" s="35">
        <f t="shared" si="1"/>
        <v>12430.322580645161</v>
      </c>
      <c r="H10" s="38">
        <v>198974</v>
      </c>
      <c r="I10" s="39">
        <v>186366</v>
      </c>
      <c r="J10" s="34">
        <f t="shared" si="2"/>
        <v>0</v>
      </c>
      <c r="K10" s="32">
        <f t="shared" si="3"/>
        <v>0</v>
      </c>
      <c r="L10" s="38"/>
      <c r="M10" s="39"/>
      <c r="N10" s="34">
        <f t="shared" si="4"/>
        <v>0</v>
      </c>
      <c r="O10" s="35">
        <f t="shared" si="5"/>
        <v>0</v>
      </c>
      <c r="P10" s="38"/>
      <c r="Q10" s="39"/>
      <c r="R10" s="34">
        <f t="shared" si="6"/>
        <v>0</v>
      </c>
      <c r="S10" s="32">
        <f t="shared" si="20"/>
        <v>0</v>
      </c>
      <c r="T10" s="38"/>
      <c r="U10" s="39"/>
      <c r="V10" s="34">
        <f t="shared" si="7"/>
        <v>0</v>
      </c>
      <c r="W10" s="35">
        <f t="shared" si="8"/>
        <v>0</v>
      </c>
      <c r="X10" s="38"/>
      <c r="Y10" s="39"/>
      <c r="Z10" s="34">
        <f t="shared" si="9"/>
        <v>0</v>
      </c>
      <c r="AA10" s="35">
        <f t="shared" si="10"/>
        <v>0</v>
      </c>
      <c r="AB10" s="38"/>
      <c r="AC10" s="39"/>
      <c r="AD10" s="34">
        <f t="shared" si="11"/>
        <v>0</v>
      </c>
      <c r="AE10" s="35">
        <f t="shared" si="21"/>
        <v>0</v>
      </c>
      <c r="AF10" s="38"/>
      <c r="AG10" s="39"/>
      <c r="AH10" s="63">
        <f t="shared" si="12"/>
        <v>0</v>
      </c>
      <c r="AI10" s="35">
        <f t="shared" si="22"/>
        <v>0</v>
      </c>
      <c r="AJ10" s="38"/>
      <c r="AK10" s="39"/>
      <c r="AL10" s="34">
        <f t="shared" si="13"/>
        <v>0</v>
      </c>
      <c r="AM10" s="35">
        <f t="shared" si="23"/>
        <v>0</v>
      </c>
      <c r="AN10" s="38"/>
      <c r="AO10" s="39"/>
      <c r="AP10" s="34">
        <f t="shared" si="14"/>
        <v>0</v>
      </c>
      <c r="AQ10" s="35">
        <f t="shared" si="24"/>
        <v>0</v>
      </c>
      <c r="AR10" s="38"/>
      <c r="AS10" s="39"/>
      <c r="AT10" s="34">
        <f t="shared" si="15"/>
        <v>0</v>
      </c>
      <c r="AU10" s="35">
        <f t="shared" si="25"/>
        <v>0</v>
      </c>
      <c r="AV10" s="38"/>
      <c r="AW10" s="39"/>
      <c r="AX10" s="34">
        <f t="shared" si="16"/>
        <v>0</v>
      </c>
      <c r="AY10" s="35">
        <f t="shared" si="26"/>
        <v>0</v>
      </c>
      <c r="AZ10" s="38"/>
      <c r="BA10" s="39"/>
    </row>
    <row r="11" spans="1:53" ht="15" customHeight="1" x14ac:dyDescent="0.3">
      <c r="A11" s="7" t="s">
        <v>56</v>
      </c>
      <c r="B11" s="26">
        <f t="shared" si="17"/>
        <v>180504</v>
      </c>
      <c r="C11" s="46">
        <f t="shared" si="18"/>
        <v>5822.7096774193551</v>
      </c>
      <c r="D11" s="27">
        <f t="shared" si="19"/>
        <v>88149</v>
      </c>
      <c r="E11" s="28">
        <f t="shared" si="19"/>
        <v>92355</v>
      </c>
      <c r="F11" s="34">
        <f t="shared" si="0"/>
        <v>180504</v>
      </c>
      <c r="G11" s="35">
        <f t="shared" si="1"/>
        <v>5822.7096774193551</v>
      </c>
      <c r="H11" s="38">
        <v>88149</v>
      </c>
      <c r="I11" s="39">
        <v>92355</v>
      </c>
      <c r="J11" s="34">
        <f t="shared" si="2"/>
        <v>0</v>
      </c>
      <c r="K11" s="32">
        <f t="shared" si="3"/>
        <v>0</v>
      </c>
      <c r="L11" s="38"/>
      <c r="M11" s="39"/>
      <c r="N11" s="34">
        <f t="shared" si="4"/>
        <v>0</v>
      </c>
      <c r="O11" s="35">
        <f t="shared" si="5"/>
        <v>0</v>
      </c>
      <c r="P11" s="38"/>
      <c r="Q11" s="39"/>
      <c r="R11" s="34">
        <f t="shared" si="6"/>
        <v>0</v>
      </c>
      <c r="S11" s="32">
        <f t="shared" si="20"/>
        <v>0</v>
      </c>
      <c r="T11" s="38"/>
      <c r="U11" s="39"/>
      <c r="V11" s="34">
        <f t="shared" si="7"/>
        <v>0</v>
      </c>
      <c r="W11" s="35">
        <f t="shared" si="8"/>
        <v>0</v>
      </c>
      <c r="X11" s="38"/>
      <c r="Y11" s="39"/>
      <c r="Z11" s="34">
        <f t="shared" si="9"/>
        <v>0</v>
      </c>
      <c r="AA11" s="35">
        <f t="shared" si="10"/>
        <v>0</v>
      </c>
      <c r="AB11" s="38"/>
      <c r="AC11" s="39"/>
      <c r="AD11" s="34">
        <f t="shared" si="11"/>
        <v>0</v>
      </c>
      <c r="AE11" s="35">
        <f t="shared" si="21"/>
        <v>0</v>
      </c>
      <c r="AF11" s="38"/>
      <c r="AG11" s="39"/>
      <c r="AH11" s="63">
        <f t="shared" si="12"/>
        <v>0</v>
      </c>
      <c r="AI11" s="35">
        <f t="shared" si="22"/>
        <v>0</v>
      </c>
      <c r="AJ11" s="38"/>
      <c r="AK11" s="39"/>
      <c r="AL11" s="34">
        <f t="shared" si="13"/>
        <v>0</v>
      </c>
      <c r="AM11" s="35">
        <f t="shared" si="23"/>
        <v>0</v>
      </c>
      <c r="AN11" s="38"/>
      <c r="AO11" s="39"/>
      <c r="AP11" s="34">
        <f t="shared" si="14"/>
        <v>0</v>
      </c>
      <c r="AQ11" s="35">
        <f t="shared" si="24"/>
        <v>0</v>
      </c>
      <c r="AR11" s="38"/>
      <c r="AS11" s="39"/>
      <c r="AT11" s="34">
        <f t="shared" si="15"/>
        <v>0</v>
      </c>
      <c r="AU11" s="35">
        <f t="shared" si="25"/>
        <v>0</v>
      </c>
      <c r="AV11" s="38"/>
      <c r="AW11" s="39"/>
      <c r="AX11" s="34">
        <f t="shared" si="16"/>
        <v>0</v>
      </c>
      <c r="AY11" s="35">
        <f t="shared" si="26"/>
        <v>0</v>
      </c>
      <c r="AZ11" s="38"/>
      <c r="BA11" s="39"/>
    </row>
    <row r="12" spans="1:53" ht="15" customHeight="1" x14ac:dyDescent="0.3">
      <c r="A12" s="7" t="s">
        <v>57</v>
      </c>
      <c r="B12" s="26">
        <f t="shared" si="17"/>
        <v>306589</v>
      </c>
      <c r="C12" s="46">
        <f t="shared" si="18"/>
        <v>9889.967741935483</v>
      </c>
      <c r="D12" s="27">
        <f t="shared" si="19"/>
        <v>157181</v>
      </c>
      <c r="E12" s="28">
        <f t="shared" si="19"/>
        <v>149408</v>
      </c>
      <c r="F12" s="34">
        <f t="shared" si="0"/>
        <v>306589</v>
      </c>
      <c r="G12" s="35">
        <f t="shared" si="1"/>
        <v>9889.967741935483</v>
      </c>
      <c r="H12" s="38">
        <v>157181</v>
      </c>
      <c r="I12" s="39">
        <v>149408</v>
      </c>
      <c r="J12" s="34">
        <f t="shared" si="2"/>
        <v>0</v>
      </c>
      <c r="K12" s="32">
        <f t="shared" si="3"/>
        <v>0</v>
      </c>
      <c r="L12" s="38"/>
      <c r="M12" s="39"/>
      <c r="N12" s="34">
        <f t="shared" si="4"/>
        <v>0</v>
      </c>
      <c r="O12" s="35">
        <f t="shared" si="5"/>
        <v>0</v>
      </c>
      <c r="P12" s="38"/>
      <c r="Q12" s="39"/>
      <c r="R12" s="34">
        <f t="shared" si="6"/>
        <v>0</v>
      </c>
      <c r="S12" s="32">
        <f t="shared" si="20"/>
        <v>0</v>
      </c>
      <c r="T12" s="38"/>
      <c r="U12" s="39"/>
      <c r="V12" s="34">
        <f t="shared" si="7"/>
        <v>0</v>
      </c>
      <c r="W12" s="35">
        <f t="shared" si="8"/>
        <v>0</v>
      </c>
      <c r="X12" s="38"/>
      <c r="Y12" s="39"/>
      <c r="Z12" s="34">
        <f t="shared" si="9"/>
        <v>0</v>
      </c>
      <c r="AA12" s="35">
        <f t="shared" si="10"/>
        <v>0</v>
      </c>
      <c r="AB12" s="38"/>
      <c r="AC12" s="39"/>
      <c r="AD12" s="34">
        <f t="shared" si="11"/>
        <v>0</v>
      </c>
      <c r="AE12" s="35">
        <f t="shared" si="21"/>
        <v>0</v>
      </c>
      <c r="AF12" s="38"/>
      <c r="AG12" s="39"/>
      <c r="AH12" s="63">
        <f t="shared" si="12"/>
        <v>0</v>
      </c>
      <c r="AI12" s="35">
        <f t="shared" si="22"/>
        <v>0</v>
      </c>
      <c r="AJ12" s="38"/>
      <c r="AK12" s="39"/>
      <c r="AL12" s="34">
        <f t="shared" si="13"/>
        <v>0</v>
      </c>
      <c r="AM12" s="35">
        <f t="shared" si="23"/>
        <v>0</v>
      </c>
      <c r="AN12" s="38"/>
      <c r="AO12" s="39"/>
      <c r="AP12" s="34">
        <f t="shared" si="14"/>
        <v>0</v>
      </c>
      <c r="AQ12" s="35">
        <f t="shared" si="24"/>
        <v>0</v>
      </c>
      <c r="AR12" s="38"/>
      <c r="AS12" s="39"/>
      <c r="AT12" s="34">
        <f t="shared" si="15"/>
        <v>0</v>
      </c>
      <c r="AU12" s="35">
        <f t="shared" si="25"/>
        <v>0</v>
      </c>
      <c r="AV12" s="38"/>
      <c r="AW12" s="39"/>
      <c r="AX12" s="34">
        <f t="shared" si="16"/>
        <v>0</v>
      </c>
      <c r="AY12" s="35">
        <f t="shared" si="26"/>
        <v>0</v>
      </c>
      <c r="AZ12" s="38"/>
      <c r="BA12" s="39"/>
    </row>
    <row r="13" spans="1:53" ht="15" customHeight="1" x14ac:dyDescent="0.3">
      <c r="A13" s="7" t="s">
        <v>58</v>
      </c>
      <c r="B13" s="26">
        <f t="shared" si="17"/>
        <v>152440</v>
      </c>
      <c r="C13" s="46">
        <f t="shared" si="18"/>
        <v>4917.4193548387093</v>
      </c>
      <c r="D13" s="27">
        <f t="shared" si="19"/>
        <v>75663</v>
      </c>
      <c r="E13" s="28">
        <f t="shared" si="19"/>
        <v>76777</v>
      </c>
      <c r="F13" s="34">
        <f t="shared" si="0"/>
        <v>152440</v>
      </c>
      <c r="G13" s="35">
        <f t="shared" si="1"/>
        <v>4917.4193548387093</v>
      </c>
      <c r="H13" s="38">
        <v>75663</v>
      </c>
      <c r="I13" s="39">
        <v>76777</v>
      </c>
      <c r="J13" s="34">
        <f t="shared" si="2"/>
        <v>0</v>
      </c>
      <c r="K13" s="32">
        <f t="shared" si="3"/>
        <v>0</v>
      </c>
      <c r="L13" s="38"/>
      <c r="M13" s="39"/>
      <c r="N13" s="34">
        <f t="shared" si="4"/>
        <v>0</v>
      </c>
      <c r="O13" s="35">
        <f t="shared" si="5"/>
        <v>0</v>
      </c>
      <c r="P13" s="38"/>
      <c r="Q13" s="39"/>
      <c r="R13" s="34">
        <f t="shared" si="6"/>
        <v>0</v>
      </c>
      <c r="S13" s="32">
        <f t="shared" si="20"/>
        <v>0</v>
      </c>
      <c r="T13" s="38"/>
      <c r="U13" s="39"/>
      <c r="V13" s="34">
        <f t="shared" si="7"/>
        <v>0</v>
      </c>
      <c r="W13" s="35">
        <f t="shared" si="8"/>
        <v>0</v>
      </c>
      <c r="X13" s="38"/>
      <c r="Y13" s="39"/>
      <c r="Z13" s="34">
        <f t="shared" si="9"/>
        <v>0</v>
      </c>
      <c r="AA13" s="35">
        <f t="shared" si="10"/>
        <v>0</v>
      </c>
      <c r="AB13" s="38"/>
      <c r="AC13" s="39"/>
      <c r="AD13" s="34">
        <f t="shared" si="11"/>
        <v>0</v>
      </c>
      <c r="AE13" s="35">
        <f t="shared" si="21"/>
        <v>0</v>
      </c>
      <c r="AF13" s="38"/>
      <c r="AG13" s="39"/>
      <c r="AH13" s="63">
        <f t="shared" si="12"/>
        <v>0</v>
      </c>
      <c r="AI13" s="35">
        <f t="shared" si="22"/>
        <v>0</v>
      </c>
      <c r="AJ13" s="38"/>
      <c r="AK13" s="39"/>
      <c r="AL13" s="34">
        <f t="shared" si="13"/>
        <v>0</v>
      </c>
      <c r="AM13" s="35">
        <f t="shared" si="23"/>
        <v>0</v>
      </c>
      <c r="AN13" s="38"/>
      <c r="AO13" s="39"/>
      <c r="AP13" s="34">
        <f t="shared" si="14"/>
        <v>0</v>
      </c>
      <c r="AQ13" s="35">
        <f t="shared" si="24"/>
        <v>0</v>
      </c>
      <c r="AR13" s="38"/>
      <c r="AS13" s="39"/>
      <c r="AT13" s="34">
        <f t="shared" si="15"/>
        <v>0</v>
      </c>
      <c r="AU13" s="35">
        <f t="shared" si="25"/>
        <v>0</v>
      </c>
      <c r="AV13" s="38"/>
      <c r="AW13" s="39"/>
      <c r="AX13" s="34">
        <f t="shared" si="16"/>
        <v>0</v>
      </c>
      <c r="AY13" s="35">
        <f t="shared" si="26"/>
        <v>0</v>
      </c>
      <c r="AZ13" s="38"/>
      <c r="BA13" s="39"/>
    </row>
    <row r="14" spans="1:53" ht="15" customHeight="1" x14ac:dyDescent="0.3">
      <c r="A14" s="7" t="s">
        <v>59</v>
      </c>
      <c r="B14" s="26">
        <f t="shared" si="17"/>
        <v>139173</v>
      </c>
      <c r="C14" s="46">
        <f t="shared" si="18"/>
        <v>4489.4516129032254</v>
      </c>
      <c r="D14" s="27">
        <f t="shared" si="19"/>
        <v>74075</v>
      </c>
      <c r="E14" s="28">
        <f t="shared" si="19"/>
        <v>65098</v>
      </c>
      <c r="F14" s="34">
        <f t="shared" si="0"/>
        <v>139173</v>
      </c>
      <c r="G14" s="35">
        <f t="shared" si="1"/>
        <v>4489.4516129032254</v>
      </c>
      <c r="H14" s="38">
        <v>74075</v>
      </c>
      <c r="I14" s="39">
        <v>65098</v>
      </c>
      <c r="J14" s="34">
        <f t="shared" si="2"/>
        <v>0</v>
      </c>
      <c r="K14" s="32">
        <f t="shared" si="3"/>
        <v>0</v>
      </c>
      <c r="L14" s="38"/>
      <c r="M14" s="39"/>
      <c r="N14" s="34">
        <f t="shared" si="4"/>
        <v>0</v>
      </c>
      <c r="O14" s="35">
        <f t="shared" si="5"/>
        <v>0</v>
      </c>
      <c r="P14" s="38"/>
      <c r="Q14" s="39"/>
      <c r="R14" s="34">
        <f t="shared" si="6"/>
        <v>0</v>
      </c>
      <c r="S14" s="32">
        <f t="shared" si="20"/>
        <v>0</v>
      </c>
      <c r="T14" s="38"/>
      <c r="U14" s="39"/>
      <c r="V14" s="34">
        <f t="shared" si="7"/>
        <v>0</v>
      </c>
      <c r="W14" s="35">
        <f t="shared" si="8"/>
        <v>0</v>
      </c>
      <c r="X14" s="38"/>
      <c r="Y14" s="39"/>
      <c r="Z14" s="34">
        <f t="shared" si="9"/>
        <v>0</v>
      </c>
      <c r="AA14" s="35">
        <f t="shared" si="10"/>
        <v>0</v>
      </c>
      <c r="AB14" s="38"/>
      <c r="AC14" s="39"/>
      <c r="AD14" s="34">
        <f t="shared" si="11"/>
        <v>0</v>
      </c>
      <c r="AE14" s="35">
        <f t="shared" si="21"/>
        <v>0</v>
      </c>
      <c r="AF14" s="38"/>
      <c r="AG14" s="39"/>
      <c r="AH14" s="63">
        <f t="shared" si="12"/>
        <v>0</v>
      </c>
      <c r="AI14" s="35">
        <f t="shared" si="22"/>
        <v>0</v>
      </c>
      <c r="AJ14" s="38"/>
      <c r="AK14" s="39"/>
      <c r="AL14" s="34">
        <f t="shared" si="13"/>
        <v>0</v>
      </c>
      <c r="AM14" s="35">
        <f t="shared" si="23"/>
        <v>0</v>
      </c>
      <c r="AN14" s="38"/>
      <c r="AO14" s="39"/>
      <c r="AP14" s="34">
        <f t="shared" si="14"/>
        <v>0</v>
      </c>
      <c r="AQ14" s="35">
        <f t="shared" si="24"/>
        <v>0</v>
      </c>
      <c r="AR14" s="38"/>
      <c r="AS14" s="39"/>
      <c r="AT14" s="34">
        <f t="shared" si="15"/>
        <v>0</v>
      </c>
      <c r="AU14" s="35">
        <f t="shared" si="25"/>
        <v>0</v>
      </c>
      <c r="AV14" s="38"/>
      <c r="AW14" s="39"/>
      <c r="AX14" s="34">
        <f t="shared" si="16"/>
        <v>0</v>
      </c>
      <c r="AY14" s="35">
        <f t="shared" si="26"/>
        <v>0</v>
      </c>
      <c r="AZ14" s="38"/>
      <c r="BA14" s="39"/>
    </row>
    <row r="15" spans="1:53" ht="15" customHeight="1" x14ac:dyDescent="0.3">
      <c r="A15" s="7" t="s">
        <v>60</v>
      </c>
      <c r="B15" s="26">
        <f t="shared" si="17"/>
        <v>127983</v>
      </c>
      <c r="C15" s="46">
        <f t="shared" si="18"/>
        <v>4128.4838709677415</v>
      </c>
      <c r="D15" s="27">
        <f t="shared" si="19"/>
        <v>61262</v>
      </c>
      <c r="E15" s="28">
        <f t="shared" si="19"/>
        <v>66721</v>
      </c>
      <c r="F15" s="34">
        <f t="shared" si="0"/>
        <v>127983</v>
      </c>
      <c r="G15" s="35">
        <f t="shared" si="1"/>
        <v>4128.4838709677415</v>
      </c>
      <c r="H15" s="38">
        <v>61262</v>
      </c>
      <c r="I15" s="39">
        <v>66721</v>
      </c>
      <c r="J15" s="34">
        <f t="shared" si="2"/>
        <v>0</v>
      </c>
      <c r="K15" s="32">
        <f t="shared" si="3"/>
        <v>0</v>
      </c>
      <c r="L15" s="38"/>
      <c r="M15" s="39"/>
      <c r="N15" s="34">
        <f t="shared" si="4"/>
        <v>0</v>
      </c>
      <c r="O15" s="35">
        <f t="shared" si="5"/>
        <v>0</v>
      </c>
      <c r="P15" s="38"/>
      <c r="Q15" s="39"/>
      <c r="R15" s="34">
        <f t="shared" si="6"/>
        <v>0</v>
      </c>
      <c r="S15" s="32">
        <f t="shared" si="20"/>
        <v>0</v>
      </c>
      <c r="T15" s="38"/>
      <c r="U15" s="39"/>
      <c r="V15" s="34">
        <f t="shared" si="7"/>
        <v>0</v>
      </c>
      <c r="W15" s="35">
        <f t="shared" si="8"/>
        <v>0</v>
      </c>
      <c r="X15" s="38"/>
      <c r="Y15" s="39"/>
      <c r="Z15" s="34">
        <f t="shared" si="9"/>
        <v>0</v>
      </c>
      <c r="AA15" s="35">
        <f t="shared" si="10"/>
        <v>0</v>
      </c>
      <c r="AB15" s="38"/>
      <c r="AC15" s="39"/>
      <c r="AD15" s="34">
        <f t="shared" si="11"/>
        <v>0</v>
      </c>
      <c r="AE15" s="35">
        <f t="shared" si="21"/>
        <v>0</v>
      </c>
      <c r="AF15" s="38"/>
      <c r="AG15" s="39"/>
      <c r="AH15" s="63">
        <f t="shared" si="12"/>
        <v>0</v>
      </c>
      <c r="AI15" s="35">
        <f t="shared" si="22"/>
        <v>0</v>
      </c>
      <c r="AJ15" s="38"/>
      <c r="AK15" s="39"/>
      <c r="AL15" s="34">
        <f t="shared" si="13"/>
        <v>0</v>
      </c>
      <c r="AM15" s="35">
        <f t="shared" si="23"/>
        <v>0</v>
      </c>
      <c r="AN15" s="38"/>
      <c r="AO15" s="39"/>
      <c r="AP15" s="34">
        <f t="shared" si="14"/>
        <v>0</v>
      </c>
      <c r="AQ15" s="35">
        <f t="shared" si="24"/>
        <v>0</v>
      </c>
      <c r="AR15" s="38"/>
      <c r="AS15" s="39"/>
      <c r="AT15" s="34">
        <f t="shared" si="15"/>
        <v>0</v>
      </c>
      <c r="AU15" s="35">
        <f t="shared" si="25"/>
        <v>0</v>
      </c>
      <c r="AV15" s="38"/>
      <c r="AW15" s="39"/>
      <c r="AX15" s="34">
        <f t="shared" si="16"/>
        <v>0</v>
      </c>
      <c r="AY15" s="35">
        <f t="shared" si="26"/>
        <v>0</v>
      </c>
      <c r="AZ15" s="38"/>
      <c r="BA15" s="39"/>
    </row>
    <row r="16" spans="1:53" ht="15" customHeight="1" x14ac:dyDescent="0.3">
      <c r="A16" s="7" t="s">
        <v>61</v>
      </c>
      <c r="B16" s="26">
        <f t="shared" si="17"/>
        <v>194369</v>
      </c>
      <c r="C16" s="46">
        <f t="shared" si="18"/>
        <v>6269.9677419354839</v>
      </c>
      <c r="D16" s="27">
        <f t="shared" si="19"/>
        <v>103214</v>
      </c>
      <c r="E16" s="28">
        <f t="shared" si="19"/>
        <v>91155</v>
      </c>
      <c r="F16" s="34">
        <f t="shared" si="0"/>
        <v>194369</v>
      </c>
      <c r="G16" s="35">
        <f t="shared" si="1"/>
        <v>6269.9677419354839</v>
      </c>
      <c r="H16" s="38">
        <v>103214</v>
      </c>
      <c r="I16" s="39">
        <v>91155</v>
      </c>
      <c r="J16" s="34">
        <f t="shared" si="2"/>
        <v>0</v>
      </c>
      <c r="K16" s="32">
        <f t="shared" si="3"/>
        <v>0</v>
      </c>
      <c r="L16" s="38"/>
      <c r="M16" s="39"/>
      <c r="N16" s="34">
        <f t="shared" si="4"/>
        <v>0</v>
      </c>
      <c r="O16" s="35">
        <f t="shared" si="5"/>
        <v>0</v>
      </c>
      <c r="P16" s="38"/>
      <c r="Q16" s="39"/>
      <c r="R16" s="34">
        <f t="shared" si="6"/>
        <v>0</v>
      </c>
      <c r="S16" s="32">
        <f t="shared" si="20"/>
        <v>0</v>
      </c>
      <c r="T16" s="38"/>
      <c r="U16" s="39"/>
      <c r="V16" s="34">
        <f t="shared" si="7"/>
        <v>0</v>
      </c>
      <c r="W16" s="35">
        <f t="shared" si="8"/>
        <v>0</v>
      </c>
      <c r="X16" s="38"/>
      <c r="Y16" s="39"/>
      <c r="Z16" s="34">
        <f t="shared" si="9"/>
        <v>0</v>
      </c>
      <c r="AA16" s="35">
        <f t="shared" si="10"/>
        <v>0</v>
      </c>
      <c r="AB16" s="38"/>
      <c r="AC16" s="39"/>
      <c r="AD16" s="34">
        <f t="shared" si="11"/>
        <v>0</v>
      </c>
      <c r="AE16" s="35">
        <f t="shared" si="21"/>
        <v>0</v>
      </c>
      <c r="AF16" s="38"/>
      <c r="AG16" s="39"/>
      <c r="AH16" s="63">
        <f t="shared" si="12"/>
        <v>0</v>
      </c>
      <c r="AI16" s="35">
        <f t="shared" si="22"/>
        <v>0</v>
      </c>
      <c r="AJ16" s="38"/>
      <c r="AK16" s="39"/>
      <c r="AL16" s="34">
        <f t="shared" si="13"/>
        <v>0</v>
      </c>
      <c r="AM16" s="35">
        <f t="shared" si="23"/>
        <v>0</v>
      </c>
      <c r="AN16" s="38"/>
      <c r="AO16" s="39"/>
      <c r="AP16" s="34">
        <f t="shared" si="14"/>
        <v>0</v>
      </c>
      <c r="AQ16" s="35">
        <f t="shared" si="24"/>
        <v>0</v>
      </c>
      <c r="AR16" s="38"/>
      <c r="AS16" s="39"/>
      <c r="AT16" s="34">
        <f t="shared" si="15"/>
        <v>0</v>
      </c>
      <c r="AU16" s="35">
        <f t="shared" si="25"/>
        <v>0</v>
      </c>
      <c r="AV16" s="38"/>
      <c r="AW16" s="39"/>
      <c r="AX16" s="34">
        <f t="shared" si="16"/>
        <v>0</v>
      </c>
      <c r="AY16" s="35">
        <f t="shared" si="26"/>
        <v>0</v>
      </c>
      <c r="AZ16" s="38"/>
      <c r="BA16" s="39"/>
    </row>
    <row r="17" spans="1:53" ht="15" customHeight="1" x14ac:dyDescent="0.3">
      <c r="A17" s="7" t="s">
        <v>62</v>
      </c>
      <c r="B17" s="26">
        <f t="shared" si="17"/>
        <v>374850</v>
      </c>
      <c r="C17" s="46">
        <f t="shared" si="18"/>
        <v>12091.935483870968</v>
      </c>
      <c r="D17" s="27">
        <f t="shared" si="19"/>
        <v>186595</v>
      </c>
      <c r="E17" s="28">
        <f t="shared" si="19"/>
        <v>188255</v>
      </c>
      <c r="F17" s="34">
        <f t="shared" si="0"/>
        <v>374850</v>
      </c>
      <c r="G17" s="35">
        <f t="shared" si="1"/>
        <v>12091.935483870968</v>
      </c>
      <c r="H17" s="38">
        <v>186595</v>
      </c>
      <c r="I17" s="39">
        <v>188255</v>
      </c>
      <c r="J17" s="34">
        <f t="shared" si="2"/>
        <v>0</v>
      </c>
      <c r="K17" s="32">
        <f t="shared" si="3"/>
        <v>0</v>
      </c>
      <c r="L17" s="38"/>
      <c r="M17" s="39"/>
      <c r="N17" s="34">
        <f t="shared" si="4"/>
        <v>0</v>
      </c>
      <c r="O17" s="35">
        <f t="shared" si="5"/>
        <v>0</v>
      </c>
      <c r="P17" s="38"/>
      <c r="Q17" s="39"/>
      <c r="R17" s="34">
        <f t="shared" si="6"/>
        <v>0</v>
      </c>
      <c r="S17" s="32">
        <f t="shared" si="20"/>
        <v>0</v>
      </c>
      <c r="T17" s="38"/>
      <c r="U17" s="39"/>
      <c r="V17" s="34">
        <f t="shared" si="7"/>
        <v>0</v>
      </c>
      <c r="W17" s="35">
        <f t="shared" si="8"/>
        <v>0</v>
      </c>
      <c r="X17" s="38"/>
      <c r="Y17" s="39"/>
      <c r="Z17" s="34">
        <f t="shared" si="9"/>
        <v>0</v>
      </c>
      <c r="AA17" s="35">
        <f t="shared" si="10"/>
        <v>0</v>
      </c>
      <c r="AB17" s="38"/>
      <c r="AC17" s="39"/>
      <c r="AD17" s="34">
        <f t="shared" si="11"/>
        <v>0</v>
      </c>
      <c r="AE17" s="35">
        <f t="shared" si="21"/>
        <v>0</v>
      </c>
      <c r="AF17" s="38"/>
      <c r="AG17" s="39"/>
      <c r="AH17" s="63">
        <f t="shared" si="12"/>
        <v>0</v>
      </c>
      <c r="AI17" s="35">
        <f t="shared" si="22"/>
        <v>0</v>
      </c>
      <c r="AJ17" s="38"/>
      <c r="AK17" s="39"/>
      <c r="AL17" s="34">
        <f t="shared" si="13"/>
        <v>0</v>
      </c>
      <c r="AM17" s="35">
        <f t="shared" si="23"/>
        <v>0</v>
      </c>
      <c r="AN17" s="38"/>
      <c r="AO17" s="39"/>
      <c r="AP17" s="34">
        <f t="shared" si="14"/>
        <v>0</v>
      </c>
      <c r="AQ17" s="35">
        <f t="shared" si="24"/>
        <v>0</v>
      </c>
      <c r="AR17" s="38"/>
      <c r="AS17" s="39"/>
      <c r="AT17" s="34">
        <f t="shared" si="15"/>
        <v>0</v>
      </c>
      <c r="AU17" s="35">
        <f t="shared" si="25"/>
        <v>0</v>
      </c>
      <c r="AV17" s="38"/>
      <c r="AW17" s="39"/>
      <c r="AX17" s="34">
        <f t="shared" si="16"/>
        <v>0</v>
      </c>
      <c r="AY17" s="35">
        <f t="shared" si="26"/>
        <v>0</v>
      </c>
      <c r="AZ17" s="38"/>
      <c r="BA17" s="39"/>
    </row>
    <row r="18" spans="1:53" ht="15" customHeight="1" x14ac:dyDescent="0.3">
      <c r="A18" s="7" t="s">
        <v>63</v>
      </c>
      <c r="B18" s="26">
        <f t="shared" si="17"/>
        <v>401827</v>
      </c>
      <c r="C18" s="46">
        <f t="shared" si="18"/>
        <v>12962.161290322581</v>
      </c>
      <c r="D18" s="27">
        <f t="shared" si="19"/>
        <v>207188</v>
      </c>
      <c r="E18" s="28">
        <f t="shared" si="19"/>
        <v>194639</v>
      </c>
      <c r="F18" s="34">
        <f t="shared" si="0"/>
        <v>401827</v>
      </c>
      <c r="G18" s="35">
        <f t="shared" si="1"/>
        <v>12962.161290322581</v>
      </c>
      <c r="H18" s="38">
        <v>207188</v>
      </c>
      <c r="I18" s="39">
        <v>194639</v>
      </c>
      <c r="J18" s="34">
        <f t="shared" si="2"/>
        <v>0</v>
      </c>
      <c r="K18" s="32">
        <f t="shared" si="3"/>
        <v>0</v>
      </c>
      <c r="L18" s="38"/>
      <c r="M18" s="39"/>
      <c r="N18" s="34">
        <f t="shared" si="4"/>
        <v>0</v>
      </c>
      <c r="O18" s="35">
        <f t="shared" si="5"/>
        <v>0</v>
      </c>
      <c r="P18" s="38"/>
      <c r="Q18" s="39"/>
      <c r="R18" s="34">
        <f t="shared" si="6"/>
        <v>0</v>
      </c>
      <c r="S18" s="32">
        <f t="shared" si="20"/>
        <v>0</v>
      </c>
      <c r="T18" s="38"/>
      <c r="U18" s="39"/>
      <c r="V18" s="34">
        <f t="shared" si="7"/>
        <v>0</v>
      </c>
      <c r="W18" s="35">
        <f t="shared" si="8"/>
        <v>0</v>
      </c>
      <c r="X18" s="38"/>
      <c r="Y18" s="39"/>
      <c r="Z18" s="34">
        <f t="shared" si="9"/>
        <v>0</v>
      </c>
      <c r="AA18" s="35">
        <f t="shared" si="10"/>
        <v>0</v>
      </c>
      <c r="AB18" s="38"/>
      <c r="AC18" s="39"/>
      <c r="AD18" s="34">
        <f t="shared" si="11"/>
        <v>0</v>
      </c>
      <c r="AE18" s="35">
        <f t="shared" si="21"/>
        <v>0</v>
      </c>
      <c r="AF18" s="38"/>
      <c r="AG18" s="39"/>
      <c r="AH18" s="63">
        <f t="shared" si="12"/>
        <v>0</v>
      </c>
      <c r="AI18" s="35">
        <f t="shared" si="22"/>
        <v>0</v>
      </c>
      <c r="AJ18" s="38"/>
      <c r="AK18" s="39"/>
      <c r="AL18" s="34">
        <f t="shared" si="13"/>
        <v>0</v>
      </c>
      <c r="AM18" s="35">
        <f t="shared" si="23"/>
        <v>0</v>
      </c>
      <c r="AN18" s="38"/>
      <c r="AO18" s="39"/>
      <c r="AP18" s="34">
        <f t="shared" si="14"/>
        <v>0</v>
      </c>
      <c r="AQ18" s="35">
        <f t="shared" si="24"/>
        <v>0</v>
      </c>
      <c r="AR18" s="38"/>
      <c r="AS18" s="39"/>
      <c r="AT18" s="34">
        <f t="shared" si="15"/>
        <v>0</v>
      </c>
      <c r="AU18" s="35">
        <f t="shared" si="25"/>
        <v>0</v>
      </c>
      <c r="AV18" s="38"/>
      <c r="AW18" s="39"/>
      <c r="AX18" s="34">
        <f t="shared" si="16"/>
        <v>0</v>
      </c>
      <c r="AY18" s="35">
        <f t="shared" si="26"/>
        <v>0</v>
      </c>
      <c r="AZ18" s="38"/>
      <c r="BA18" s="39"/>
    </row>
    <row r="19" spans="1:53" ht="15" customHeight="1" x14ac:dyDescent="0.3">
      <c r="A19" s="7" t="s">
        <v>64</v>
      </c>
      <c r="B19" s="26">
        <f t="shared" si="17"/>
        <v>268800</v>
      </c>
      <c r="C19" s="46">
        <f t="shared" si="18"/>
        <v>8670.967741935483</v>
      </c>
      <c r="D19" s="27">
        <f t="shared" si="19"/>
        <v>130093</v>
      </c>
      <c r="E19" s="28">
        <f t="shared" si="19"/>
        <v>138707</v>
      </c>
      <c r="F19" s="34">
        <f t="shared" si="0"/>
        <v>268800</v>
      </c>
      <c r="G19" s="35">
        <f t="shared" si="1"/>
        <v>8670.967741935483</v>
      </c>
      <c r="H19" s="38">
        <v>130093</v>
      </c>
      <c r="I19" s="39">
        <v>138707</v>
      </c>
      <c r="J19" s="34">
        <f t="shared" si="2"/>
        <v>0</v>
      </c>
      <c r="K19" s="32">
        <f t="shared" si="3"/>
        <v>0</v>
      </c>
      <c r="L19" s="38"/>
      <c r="M19" s="39"/>
      <c r="N19" s="34">
        <f t="shared" si="4"/>
        <v>0</v>
      </c>
      <c r="O19" s="35">
        <f t="shared" si="5"/>
        <v>0</v>
      </c>
      <c r="P19" s="38"/>
      <c r="Q19" s="39"/>
      <c r="R19" s="34">
        <f t="shared" si="6"/>
        <v>0</v>
      </c>
      <c r="S19" s="32">
        <f t="shared" si="20"/>
        <v>0</v>
      </c>
      <c r="T19" s="38"/>
      <c r="U19" s="39"/>
      <c r="V19" s="34">
        <f t="shared" si="7"/>
        <v>0</v>
      </c>
      <c r="W19" s="35">
        <f t="shared" si="8"/>
        <v>0</v>
      </c>
      <c r="X19" s="38"/>
      <c r="Y19" s="39"/>
      <c r="Z19" s="34">
        <f t="shared" si="9"/>
        <v>0</v>
      </c>
      <c r="AA19" s="35">
        <f t="shared" si="10"/>
        <v>0</v>
      </c>
      <c r="AB19" s="38"/>
      <c r="AC19" s="39"/>
      <c r="AD19" s="34">
        <f t="shared" si="11"/>
        <v>0</v>
      </c>
      <c r="AE19" s="35">
        <f t="shared" si="21"/>
        <v>0</v>
      </c>
      <c r="AF19" s="38"/>
      <c r="AG19" s="39"/>
      <c r="AH19" s="63">
        <f t="shared" si="12"/>
        <v>0</v>
      </c>
      <c r="AI19" s="35">
        <f t="shared" si="22"/>
        <v>0</v>
      </c>
      <c r="AJ19" s="38"/>
      <c r="AK19" s="39"/>
      <c r="AL19" s="34">
        <f t="shared" si="13"/>
        <v>0</v>
      </c>
      <c r="AM19" s="35">
        <f t="shared" si="23"/>
        <v>0</v>
      </c>
      <c r="AN19" s="38"/>
      <c r="AO19" s="39"/>
      <c r="AP19" s="34">
        <f t="shared" si="14"/>
        <v>0</v>
      </c>
      <c r="AQ19" s="35">
        <f t="shared" si="24"/>
        <v>0</v>
      </c>
      <c r="AR19" s="38"/>
      <c r="AS19" s="39"/>
      <c r="AT19" s="34">
        <f t="shared" si="15"/>
        <v>0</v>
      </c>
      <c r="AU19" s="35">
        <f t="shared" si="25"/>
        <v>0</v>
      </c>
      <c r="AV19" s="38"/>
      <c r="AW19" s="39"/>
      <c r="AX19" s="34">
        <f t="shared" si="16"/>
        <v>0</v>
      </c>
      <c r="AY19" s="35">
        <f t="shared" si="26"/>
        <v>0</v>
      </c>
      <c r="AZ19" s="38"/>
      <c r="BA19" s="39"/>
    </row>
    <row r="20" spans="1:53" ht="15" customHeight="1" x14ac:dyDescent="0.3">
      <c r="A20" s="7" t="s">
        <v>65</v>
      </c>
      <c r="B20" s="26">
        <f t="shared" si="17"/>
        <v>159435</v>
      </c>
      <c r="C20" s="46">
        <f t="shared" si="18"/>
        <v>5143.0645161290322</v>
      </c>
      <c r="D20" s="27">
        <f t="shared" si="19"/>
        <v>76840</v>
      </c>
      <c r="E20" s="28">
        <f t="shared" si="19"/>
        <v>82595</v>
      </c>
      <c r="F20" s="34">
        <f t="shared" si="0"/>
        <v>159435</v>
      </c>
      <c r="G20" s="35">
        <f t="shared" si="1"/>
        <v>5143.0645161290322</v>
      </c>
      <c r="H20" s="38">
        <v>76840</v>
      </c>
      <c r="I20" s="39">
        <v>82595</v>
      </c>
      <c r="J20" s="34">
        <f t="shared" si="2"/>
        <v>0</v>
      </c>
      <c r="K20" s="32">
        <f t="shared" si="3"/>
        <v>0</v>
      </c>
      <c r="L20" s="38"/>
      <c r="M20" s="39"/>
      <c r="N20" s="34">
        <f t="shared" si="4"/>
        <v>0</v>
      </c>
      <c r="O20" s="35">
        <f t="shared" si="5"/>
        <v>0</v>
      </c>
      <c r="P20" s="38"/>
      <c r="Q20" s="39"/>
      <c r="R20" s="34">
        <f t="shared" si="6"/>
        <v>0</v>
      </c>
      <c r="S20" s="32">
        <f t="shared" si="20"/>
        <v>0</v>
      </c>
      <c r="T20" s="38"/>
      <c r="U20" s="39"/>
      <c r="V20" s="34">
        <f t="shared" si="7"/>
        <v>0</v>
      </c>
      <c r="W20" s="35">
        <f t="shared" si="8"/>
        <v>0</v>
      </c>
      <c r="X20" s="38"/>
      <c r="Y20" s="39"/>
      <c r="Z20" s="34">
        <f t="shared" si="9"/>
        <v>0</v>
      </c>
      <c r="AA20" s="35">
        <f t="shared" si="10"/>
        <v>0</v>
      </c>
      <c r="AB20" s="38"/>
      <c r="AC20" s="39"/>
      <c r="AD20" s="34">
        <f t="shared" si="11"/>
        <v>0</v>
      </c>
      <c r="AE20" s="35">
        <f t="shared" si="21"/>
        <v>0</v>
      </c>
      <c r="AF20" s="38"/>
      <c r="AG20" s="39"/>
      <c r="AH20" s="63">
        <f t="shared" si="12"/>
        <v>0</v>
      </c>
      <c r="AI20" s="35">
        <f t="shared" si="22"/>
        <v>0</v>
      </c>
      <c r="AJ20" s="38"/>
      <c r="AK20" s="39"/>
      <c r="AL20" s="34">
        <f t="shared" si="13"/>
        <v>0</v>
      </c>
      <c r="AM20" s="35">
        <f t="shared" si="23"/>
        <v>0</v>
      </c>
      <c r="AN20" s="38"/>
      <c r="AO20" s="39"/>
      <c r="AP20" s="34">
        <f t="shared" si="14"/>
        <v>0</v>
      </c>
      <c r="AQ20" s="35">
        <f t="shared" si="24"/>
        <v>0</v>
      </c>
      <c r="AR20" s="38"/>
      <c r="AS20" s="39"/>
      <c r="AT20" s="34">
        <f t="shared" si="15"/>
        <v>0</v>
      </c>
      <c r="AU20" s="35">
        <f t="shared" si="25"/>
        <v>0</v>
      </c>
      <c r="AV20" s="38"/>
      <c r="AW20" s="39"/>
      <c r="AX20" s="34">
        <f t="shared" si="16"/>
        <v>0</v>
      </c>
      <c r="AY20" s="35">
        <f t="shared" si="26"/>
        <v>0</v>
      </c>
      <c r="AZ20" s="38"/>
      <c r="BA20" s="39"/>
    </row>
    <row r="21" spans="1:53" ht="15" customHeight="1" x14ac:dyDescent="0.3">
      <c r="A21" s="7" t="s">
        <v>66</v>
      </c>
      <c r="B21" s="26">
        <f t="shared" si="17"/>
        <v>191190</v>
      </c>
      <c r="C21" s="46">
        <f t="shared" si="18"/>
        <v>6167.4193548387093</v>
      </c>
      <c r="D21" s="27">
        <f t="shared" si="19"/>
        <v>98509</v>
      </c>
      <c r="E21" s="28">
        <f t="shared" si="19"/>
        <v>92681</v>
      </c>
      <c r="F21" s="34">
        <f t="shared" si="0"/>
        <v>191190</v>
      </c>
      <c r="G21" s="35">
        <f t="shared" si="1"/>
        <v>6167.4193548387093</v>
      </c>
      <c r="H21" s="38">
        <v>98509</v>
      </c>
      <c r="I21" s="39">
        <v>92681</v>
      </c>
      <c r="J21" s="34">
        <f t="shared" si="2"/>
        <v>0</v>
      </c>
      <c r="K21" s="32">
        <f t="shared" si="3"/>
        <v>0</v>
      </c>
      <c r="L21" s="38"/>
      <c r="M21" s="39"/>
      <c r="N21" s="34">
        <f t="shared" si="4"/>
        <v>0</v>
      </c>
      <c r="O21" s="35">
        <f t="shared" si="5"/>
        <v>0</v>
      </c>
      <c r="P21" s="38"/>
      <c r="Q21" s="39"/>
      <c r="R21" s="34">
        <f t="shared" si="6"/>
        <v>0</v>
      </c>
      <c r="S21" s="32">
        <f t="shared" si="20"/>
        <v>0</v>
      </c>
      <c r="T21" s="38"/>
      <c r="U21" s="39"/>
      <c r="V21" s="34">
        <f t="shared" si="7"/>
        <v>0</v>
      </c>
      <c r="W21" s="35">
        <f t="shared" si="8"/>
        <v>0</v>
      </c>
      <c r="X21" s="38"/>
      <c r="Y21" s="39"/>
      <c r="Z21" s="34">
        <f t="shared" si="9"/>
        <v>0</v>
      </c>
      <c r="AA21" s="35">
        <f t="shared" si="10"/>
        <v>0</v>
      </c>
      <c r="AB21" s="38"/>
      <c r="AC21" s="39"/>
      <c r="AD21" s="34">
        <f t="shared" si="11"/>
        <v>0</v>
      </c>
      <c r="AE21" s="35">
        <f t="shared" si="21"/>
        <v>0</v>
      </c>
      <c r="AF21" s="38"/>
      <c r="AG21" s="39"/>
      <c r="AH21" s="63">
        <f t="shared" si="12"/>
        <v>0</v>
      </c>
      <c r="AI21" s="35">
        <f t="shared" si="22"/>
        <v>0</v>
      </c>
      <c r="AJ21" s="38"/>
      <c r="AK21" s="39"/>
      <c r="AL21" s="34">
        <f t="shared" si="13"/>
        <v>0</v>
      </c>
      <c r="AM21" s="35">
        <f t="shared" si="23"/>
        <v>0</v>
      </c>
      <c r="AN21" s="38"/>
      <c r="AO21" s="39"/>
      <c r="AP21" s="34">
        <f t="shared" si="14"/>
        <v>0</v>
      </c>
      <c r="AQ21" s="35">
        <f t="shared" si="24"/>
        <v>0</v>
      </c>
      <c r="AR21" s="38"/>
      <c r="AS21" s="39"/>
      <c r="AT21" s="34">
        <f t="shared" si="15"/>
        <v>0</v>
      </c>
      <c r="AU21" s="35">
        <f t="shared" si="25"/>
        <v>0</v>
      </c>
      <c r="AV21" s="38"/>
      <c r="AW21" s="39"/>
      <c r="AX21" s="34">
        <f t="shared" si="16"/>
        <v>0</v>
      </c>
      <c r="AY21" s="35">
        <f t="shared" si="26"/>
        <v>0</v>
      </c>
      <c r="AZ21" s="38"/>
      <c r="BA21" s="39"/>
    </row>
    <row r="22" spans="1:53" ht="15" customHeight="1" x14ac:dyDescent="0.3">
      <c r="A22" s="7" t="s">
        <v>67</v>
      </c>
      <c r="B22" s="26">
        <f t="shared" si="17"/>
        <v>189365</v>
      </c>
      <c r="C22" s="46">
        <f t="shared" si="18"/>
        <v>6108.5483870967746</v>
      </c>
      <c r="D22" s="27">
        <f t="shared" si="19"/>
        <v>94786</v>
      </c>
      <c r="E22" s="28">
        <f t="shared" si="19"/>
        <v>94579</v>
      </c>
      <c r="F22" s="34">
        <f t="shared" si="0"/>
        <v>189365</v>
      </c>
      <c r="G22" s="35">
        <f t="shared" si="1"/>
        <v>6108.5483870967746</v>
      </c>
      <c r="H22" s="38">
        <v>94786</v>
      </c>
      <c r="I22" s="39">
        <v>94579</v>
      </c>
      <c r="J22" s="34">
        <f t="shared" si="2"/>
        <v>0</v>
      </c>
      <c r="K22" s="32">
        <f t="shared" si="3"/>
        <v>0</v>
      </c>
      <c r="L22" s="38"/>
      <c r="M22" s="39"/>
      <c r="N22" s="34">
        <f t="shared" si="4"/>
        <v>0</v>
      </c>
      <c r="O22" s="35">
        <f t="shared" si="5"/>
        <v>0</v>
      </c>
      <c r="P22" s="38"/>
      <c r="Q22" s="39"/>
      <c r="R22" s="34">
        <f t="shared" si="6"/>
        <v>0</v>
      </c>
      <c r="S22" s="32">
        <f t="shared" si="20"/>
        <v>0</v>
      </c>
      <c r="T22" s="38"/>
      <c r="U22" s="39"/>
      <c r="V22" s="34">
        <f t="shared" si="7"/>
        <v>0</v>
      </c>
      <c r="W22" s="35">
        <f t="shared" si="8"/>
        <v>0</v>
      </c>
      <c r="X22" s="38"/>
      <c r="Y22" s="39"/>
      <c r="Z22" s="34">
        <f t="shared" si="9"/>
        <v>0</v>
      </c>
      <c r="AA22" s="35">
        <f t="shared" si="10"/>
        <v>0</v>
      </c>
      <c r="AB22" s="38"/>
      <c r="AC22" s="39"/>
      <c r="AD22" s="34">
        <f t="shared" si="11"/>
        <v>0</v>
      </c>
      <c r="AE22" s="35">
        <f t="shared" si="21"/>
        <v>0</v>
      </c>
      <c r="AF22" s="38"/>
      <c r="AG22" s="39"/>
      <c r="AH22" s="63">
        <f t="shared" si="12"/>
        <v>0</v>
      </c>
      <c r="AI22" s="35">
        <f t="shared" si="22"/>
        <v>0</v>
      </c>
      <c r="AJ22" s="38"/>
      <c r="AK22" s="39"/>
      <c r="AL22" s="34">
        <f t="shared" si="13"/>
        <v>0</v>
      </c>
      <c r="AM22" s="35">
        <f t="shared" si="23"/>
        <v>0</v>
      </c>
      <c r="AN22" s="38"/>
      <c r="AO22" s="39"/>
      <c r="AP22" s="34">
        <f t="shared" si="14"/>
        <v>0</v>
      </c>
      <c r="AQ22" s="35">
        <f t="shared" si="24"/>
        <v>0</v>
      </c>
      <c r="AR22" s="38"/>
      <c r="AS22" s="39"/>
      <c r="AT22" s="34">
        <f t="shared" si="15"/>
        <v>0</v>
      </c>
      <c r="AU22" s="35">
        <f t="shared" si="25"/>
        <v>0</v>
      </c>
      <c r="AV22" s="38"/>
      <c r="AW22" s="39"/>
      <c r="AX22" s="34">
        <f t="shared" si="16"/>
        <v>0</v>
      </c>
      <c r="AY22" s="35">
        <f t="shared" si="26"/>
        <v>0</v>
      </c>
      <c r="AZ22" s="38"/>
      <c r="BA22" s="39"/>
    </row>
    <row r="23" spans="1:53" ht="15" customHeight="1" x14ac:dyDescent="0.3">
      <c r="A23" s="7" t="s">
        <v>68</v>
      </c>
      <c r="B23" s="26">
        <f t="shared" si="17"/>
        <v>157080</v>
      </c>
      <c r="C23" s="46">
        <f t="shared" si="18"/>
        <v>5067.0967741935483</v>
      </c>
      <c r="D23" s="27">
        <f t="shared" si="19"/>
        <v>79276</v>
      </c>
      <c r="E23" s="28">
        <f t="shared" si="19"/>
        <v>77804</v>
      </c>
      <c r="F23" s="34">
        <f t="shared" si="0"/>
        <v>157080</v>
      </c>
      <c r="G23" s="35">
        <f t="shared" si="1"/>
        <v>5067.0967741935483</v>
      </c>
      <c r="H23" s="38">
        <v>79276</v>
      </c>
      <c r="I23" s="39">
        <v>77804</v>
      </c>
      <c r="J23" s="34">
        <f t="shared" si="2"/>
        <v>0</v>
      </c>
      <c r="K23" s="32">
        <f t="shared" si="3"/>
        <v>0</v>
      </c>
      <c r="L23" s="38"/>
      <c r="M23" s="39"/>
      <c r="N23" s="34">
        <f t="shared" si="4"/>
        <v>0</v>
      </c>
      <c r="O23" s="35">
        <f t="shared" si="5"/>
        <v>0</v>
      </c>
      <c r="P23" s="38"/>
      <c r="Q23" s="39"/>
      <c r="R23" s="34">
        <f t="shared" si="6"/>
        <v>0</v>
      </c>
      <c r="S23" s="32">
        <f t="shared" si="20"/>
        <v>0</v>
      </c>
      <c r="T23" s="38"/>
      <c r="U23" s="39"/>
      <c r="V23" s="34">
        <f t="shared" si="7"/>
        <v>0</v>
      </c>
      <c r="W23" s="35">
        <f t="shared" si="8"/>
        <v>0</v>
      </c>
      <c r="X23" s="38"/>
      <c r="Y23" s="39"/>
      <c r="Z23" s="34">
        <f t="shared" si="9"/>
        <v>0</v>
      </c>
      <c r="AA23" s="35">
        <f t="shared" si="10"/>
        <v>0</v>
      </c>
      <c r="AB23" s="38"/>
      <c r="AC23" s="39"/>
      <c r="AD23" s="34">
        <f t="shared" si="11"/>
        <v>0</v>
      </c>
      <c r="AE23" s="35">
        <f t="shared" si="21"/>
        <v>0</v>
      </c>
      <c r="AF23" s="38"/>
      <c r="AG23" s="39"/>
      <c r="AH23" s="63">
        <f t="shared" si="12"/>
        <v>0</v>
      </c>
      <c r="AI23" s="35">
        <f t="shared" si="22"/>
        <v>0</v>
      </c>
      <c r="AJ23" s="38"/>
      <c r="AK23" s="39"/>
      <c r="AL23" s="34">
        <f t="shared" si="13"/>
        <v>0</v>
      </c>
      <c r="AM23" s="35">
        <f t="shared" si="23"/>
        <v>0</v>
      </c>
      <c r="AN23" s="38"/>
      <c r="AO23" s="39"/>
      <c r="AP23" s="34">
        <f t="shared" si="14"/>
        <v>0</v>
      </c>
      <c r="AQ23" s="35">
        <f t="shared" si="24"/>
        <v>0</v>
      </c>
      <c r="AR23" s="38"/>
      <c r="AS23" s="39"/>
      <c r="AT23" s="34">
        <f t="shared" si="15"/>
        <v>0</v>
      </c>
      <c r="AU23" s="35">
        <f t="shared" si="25"/>
        <v>0</v>
      </c>
      <c r="AV23" s="38"/>
      <c r="AW23" s="39"/>
      <c r="AX23" s="34">
        <f t="shared" si="16"/>
        <v>0</v>
      </c>
      <c r="AY23" s="35">
        <f t="shared" si="26"/>
        <v>0</v>
      </c>
      <c r="AZ23" s="38"/>
      <c r="BA23" s="39"/>
    </row>
    <row r="24" spans="1:53" ht="15" customHeight="1" x14ac:dyDescent="0.3">
      <c r="A24" s="7" t="s">
        <v>69</v>
      </c>
      <c r="B24" s="26">
        <f t="shared" si="17"/>
        <v>128051</v>
      </c>
      <c r="C24" s="46">
        <f t="shared" si="18"/>
        <v>4130.677419354839</v>
      </c>
      <c r="D24" s="27">
        <f t="shared" si="19"/>
        <v>63715</v>
      </c>
      <c r="E24" s="28">
        <f t="shared" si="19"/>
        <v>64336</v>
      </c>
      <c r="F24" s="34">
        <f t="shared" si="0"/>
        <v>128051</v>
      </c>
      <c r="G24" s="35">
        <f t="shared" si="1"/>
        <v>4130.677419354839</v>
      </c>
      <c r="H24" s="38">
        <v>63715</v>
      </c>
      <c r="I24" s="39">
        <v>64336</v>
      </c>
      <c r="J24" s="34">
        <f t="shared" si="2"/>
        <v>0</v>
      </c>
      <c r="K24" s="32">
        <f t="shared" si="3"/>
        <v>0</v>
      </c>
      <c r="L24" s="38"/>
      <c r="M24" s="39"/>
      <c r="N24" s="34">
        <f t="shared" si="4"/>
        <v>0</v>
      </c>
      <c r="O24" s="35">
        <f t="shared" si="5"/>
        <v>0</v>
      </c>
      <c r="P24" s="38"/>
      <c r="Q24" s="39"/>
      <c r="R24" s="34">
        <f t="shared" si="6"/>
        <v>0</v>
      </c>
      <c r="S24" s="32">
        <f t="shared" si="20"/>
        <v>0</v>
      </c>
      <c r="T24" s="38"/>
      <c r="U24" s="39"/>
      <c r="V24" s="34">
        <f t="shared" si="7"/>
        <v>0</v>
      </c>
      <c r="W24" s="35">
        <f t="shared" si="8"/>
        <v>0</v>
      </c>
      <c r="X24" s="38"/>
      <c r="Y24" s="39"/>
      <c r="Z24" s="34">
        <f t="shared" si="9"/>
        <v>0</v>
      </c>
      <c r="AA24" s="35">
        <f t="shared" si="10"/>
        <v>0</v>
      </c>
      <c r="AB24" s="38"/>
      <c r="AC24" s="39"/>
      <c r="AD24" s="34">
        <f t="shared" si="11"/>
        <v>0</v>
      </c>
      <c r="AE24" s="35">
        <f t="shared" si="21"/>
        <v>0</v>
      </c>
      <c r="AF24" s="38"/>
      <c r="AG24" s="39"/>
      <c r="AH24" s="63">
        <f t="shared" si="12"/>
        <v>0</v>
      </c>
      <c r="AI24" s="35">
        <f t="shared" si="22"/>
        <v>0</v>
      </c>
      <c r="AJ24" s="38"/>
      <c r="AK24" s="39"/>
      <c r="AL24" s="34">
        <f t="shared" si="13"/>
        <v>0</v>
      </c>
      <c r="AM24" s="35">
        <f t="shared" si="23"/>
        <v>0</v>
      </c>
      <c r="AN24" s="38"/>
      <c r="AO24" s="39"/>
      <c r="AP24" s="34">
        <f t="shared" si="14"/>
        <v>0</v>
      </c>
      <c r="AQ24" s="35">
        <f t="shared" si="24"/>
        <v>0</v>
      </c>
      <c r="AR24" s="38"/>
      <c r="AS24" s="39"/>
      <c r="AT24" s="34">
        <f t="shared" si="15"/>
        <v>0</v>
      </c>
      <c r="AU24" s="35">
        <f t="shared" si="25"/>
        <v>0</v>
      </c>
      <c r="AV24" s="38"/>
      <c r="AW24" s="39"/>
      <c r="AX24" s="34">
        <f t="shared" si="16"/>
        <v>0</v>
      </c>
      <c r="AY24" s="35">
        <f t="shared" si="26"/>
        <v>0</v>
      </c>
      <c r="AZ24" s="38"/>
      <c r="BA24" s="39"/>
    </row>
    <row r="25" spans="1:53" ht="15" customHeight="1" x14ac:dyDescent="0.3">
      <c r="A25" s="7" t="s">
        <v>70</v>
      </c>
      <c r="B25" s="26">
        <f t="shared" si="17"/>
        <v>373578</v>
      </c>
      <c r="C25" s="46">
        <f t="shared" si="18"/>
        <v>12050.903225806451</v>
      </c>
      <c r="D25" s="27">
        <f t="shared" si="19"/>
        <v>157517</v>
      </c>
      <c r="E25" s="28">
        <f t="shared" si="19"/>
        <v>216061</v>
      </c>
      <c r="F25" s="34">
        <f t="shared" si="0"/>
        <v>373578</v>
      </c>
      <c r="G25" s="35">
        <f t="shared" si="1"/>
        <v>12050.903225806451</v>
      </c>
      <c r="H25" s="38">
        <v>157517</v>
      </c>
      <c r="I25" s="39">
        <v>216061</v>
      </c>
      <c r="J25" s="34">
        <f t="shared" si="2"/>
        <v>0</v>
      </c>
      <c r="K25" s="32">
        <f t="shared" si="3"/>
        <v>0</v>
      </c>
      <c r="L25" s="38"/>
      <c r="M25" s="39"/>
      <c r="N25" s="34">
        <f t="shared" si="4"/>
        <v>0</v>
      </c>
      <c r="O25" s="35">
        <f t="shared" si="5"/>
        <v>0</v>
      </c>
      <c r="P25" s="38"/>
      <c r="Q25" s="39"/>
      <c r="R25" s="34">
        <f t="shared" si="6"/>
        <v>0</v>
      </c>
      <c r="S25" s="32">
        <f t="shared" si="20"/>
        <v>0</v>
      </c>
      <c r="T25" s="38"/>
      <c r="U25" s="39"/>
      <c r="V25" s="34">
        <f t="shared" si="7"/>
        <v>0</v>
      </c>
      <c r="W25" s="35">
        <f t="shared" si="8"/>
        <v>0</v>
      </c>
      <c r="X25" s="38"/>
      <c r="Y25" s="39"/>
      <c r="Z25" s="34">
        <f t="shared" si="9"/>
        <v>0</v>
      </c>
      <c r="AA25" s="35">
        <f t="shared" si="10"/>
        <v>0</v>
      </c>
      <c r="AB25" s="38"/>
      <c r="AC25" s="39"/>
      <c r="AD25" s="34">
        <f t="shared" si="11"/>
        <v>0</v>
      </c>
      <c r="AE25" s="35">
        <f t="shared" si="21"/>
        <v>0</v>
      </c>
      <c r="AF25" s="38"/>
      <c r="AG25" s="39"/>
      <c r="AH25" s="63">
        <f t="shared" si="12"/>
        <v>0</v>
      </c>
      <c r="AI25" s="35">
        <f t="shared" si="22"/>
        <v>0</v>
      </c>
      <c r="AJ25" s="38"/>
      <c r="AK25" s="39"/>
      <c r="AL25" s="34">
        <f t="shared" si="13"/>
        <v>0</v>
      </c>
      <c r="AM25" s="35">
        <f t="shared" si="23"/>
        <v>0</v>
      </c>
      <c r="AN25" s="38"/>
      <c r="AO25" s="39"/>
      <c r="AP25" s="34">
        <f t="shared" si="14"/>
        <v>0</v>
      </c>
      <c r="AQ25" s="35">
        <f t="shared" si="24"/>
        <v>0</v>
      </c>
      <c r="AR25" s="38"/>
      <c r="AS25" s="39"/>
      <c r="AT25" s="34">
        <f t="shared" si="15"/>
        <v>0</v>
      </c>
      <c r="AU25" s="35">
        <f t="shared" si="25"/>
        <v>0</v>
      </c>
      <c r="AV25" s="38"/>
      <c r="AW25" s="39"/>
      <c r="AX25" s="34">
        <f t="shared" si="16"/>
        <v>0</v>
      </c>
      <c r="AY25" s="35">
        <f t="shared" si="26"/>
        <v>0</v>
      </c>
      <c r="AZ25" s="38"/>
      <c r="BA25" s="39"/>
    </row>
    <row r="26" spans="1:53" ht="15" customHeight="1" x14ac:dyDescent="0.3">
      <c r="A26" s="7" t="s">
        <v>71</v>
      </c>
      <c r="B26" s="26">
        <f t="shared" si="17"/>
        <v>378060</v>
      </c>
      <c r="C26" s="46">
        <f t="shared" si="18"/>
        <v>12195.483870967742</v>
      </c>
      <c r="D26" s="27">
        <f t="shared" si="19"/>
        <v>194599</v>
      </c>
      <c r="E26" s="28">
        <f t="shared" si="19"/>
        <v>183461</v>
      </c>
      <c r="F26" s="34">
        <f t="shared" si="0"/>
        <v>378060</v>
      </c>
      <c r="G26" s="35">
        <f t="shared" si="1"/>
        <v>12195.483870967742</v>
      </c>
      <c r="H26" s="38">
        <v>194599</v>
      </c>
      <c r="I26" s="39">
        <v>183461</v>
      </c>
      <c r="J26" s="34">
        <f t="shared" si="2"/>
        <v>0</v>
      </c>
      <c r="K26" s="32">
        <f t="shared" si="3"/>
        <v>0</v>
      </c>
      <c r="L26" s="38"/>
      <c r="M26" s="39"/>
      <c r="N26" s="34">
        <f t="shared" si="4"/>
        <v>0</v>
      </c>
      <c r="O26" s="35">
        <f t="shared" si="5"/>
        <v>0</v>
      </c>
      <c r="P26" s="38"/>
      <c r="Q26" s="39"/>
      <c r="R26" s="34">
        <f t="shared" si="6"/>
        <v>0</v>
      </c>
      <c r="S26" s="32">
        <f t="shared" si="20"/>
        <v>0</v>
      </c>
      <c r="T26" s="38"/>
      <c r="U26" s="39"/>
      <c r="V26" s="34">
        <f t="shared" si="7"/>
        <v>0</v>
      </c>
      <c r="W26" s="35">
        <f t="shared" si="8"/>
        <v>0</v>
      </c>
      <c r="X26" s="38"/>
      <c r="Y26" s="39"/>
      <c r="Z26" s="34">
        <f t="shared" si="9"/>
        <v>0</v>
      </c>
      <c r="AA26" s="35">
        <f t="shared" si="10"/>
        <v>0</v>
      </c>
      <c r="AB26" s="38"/>
      <c r="AC26" s="39"/>
      <c r="AD26" s="34">
        <f t="shared" si="11"/>
        <v>0</v>
      </c>
      <c r="AE26" s="35">
        <f t="shared" si="21"/>
        <v>0</v>
      </c>
      <c r="AF26" s="38"/>
      <c r="AG26" s="39"/>
      <c r="AH26" s="63">
        <f t="shared" si="12"/>
        <v>0</v>
      </c>
      <c r="AI26" s="35">
        <f t="shared" si="22"/>
        <v>0</v>
      </c>
      <c r="AJ26" s="38"/>
      <c r="AK26" s="39"/>
      <c r="AL26" s="34">
        <f t="shared" si="13"/>
        <v>0</v>
      </c>
      <c r="AM26" s="35">
        <f t="shared" si="23"/>
        <v>0</v>
      </c>
      <c r="AN26" s="38"/>
      <c r="AO26" s="39"/>
      <c r="AP26" s="34">
        <f t="shared" si="14"/>
        <v>0</v>
      </c>
      <c r="AQ26" s="35">
        <f t="shared" si="24"/>
        <v>0</v>
      </c>
      <c r="AR26" s="38"/>
      <c r="AS26" s="39"/>
      <c r="AT26" s="34">
        <f t="shared" si="15"/>
        <v>0</v>
      </c>
      <c r="AU26" s="35">
        <f t="shared" si="25"/>
        <v>0</v>
      </c>
      <c r="AV26" s="38"/>
      <c r="AW26" s="39"/>
      <c r="AX26" s="34">
        <f t="shared" si="16"/>
        <v>0</v>
      </c>
      <c r="AY26" s="35">
        <f t="shared" si="26"/>
        <v>0</v>
      </c>
      <c r="AZ26" s="38"/>
      <c r="BA26" s="39"/>
    </row>
    <row r="27" spans="1:53" ht="15" customHeight="1" x14ac:dyDescent="0.3">
      <c r="A27" s="7" t="s">
        <v>72</v>
      </c>
      <c r="B27" s="26">
        <f t="shared" si="17"/>
        <v>191574</v>
      </c>
      <c r="C27" s="46">
        <f t="shared" si="18"/>
        <v>6179.8064516129034</v>
      </c>
      <c r="D27" s="27">
        <f t="shared" si="19"/>
        <v>92257</v>
      </c>
      <c r="E27" s="28">
        <f t="shared" si="19"/>
        <v>99317</v>
      </c>
      <c r="F27" s="34">
        <f t="shared" si="0"/>
        <v>191574</v>
      </c>
      <c r="G27" s="35">
        <f t="shared" si="1"/>
        <v>6179.8064516129034</v>
      </c>
      <c r="H27" s="38">
        <v>92257</v>
      </c>
      <c r="I27" s="39">
        <v>99317</v>
      </c>
      <c r="J27" s="34">
        <f t="shared" si="2"/>
        <v>0</v>
      </c>
      <c r="K27" s="32">
        <f t="shared" si="3"/>
        <v>0</v>
      </c>
      <c r="L27" s="38"/>
      <c r="M27" s="39"/>
      <c r="N27" s="34">
        <f t="shared" si="4"/>
        <v>0</v>
      </c>
      <c r="O27" s="35">
        <f t="shared" si="5"/>
        <v>0</v>
      </c>
      <c r="P27" s="38"/>
      <c r="Q27" s="39"/>
      <c r="R27" s="34">
        <f t="shared" si="6"/>
        <v>0</v>
      </c>
      <c r="S27" s="32">
        <f t="shared" si="20"/>
        <v>0</v>
      </c>
      <c r="T27" s="38"/>
      <c r="U27" s="39"/>
      <c r="V27" s="34">
        <f t="shared" si="7"/>
        <v>0</v>
      </c>
      <c r="W27" s="35">
        <f t="shared" si="8"/>
        <v>0</v>
      </c>
      <c r="X27" s="38"/>
      <c r="Y27" s="39"/>
      <c r="Z27" s="34">
        <f t="shared" si="9"/>
        <v>0</v>
      </c>
      <c r="AA27" s="35">
        <f t="shared" si="10"/>
        <v>0</v>
      </c>
      <c r="AB27" s="38"/>
      <c r="AC27" s="39"/>
      <c r="AD27" s="34">
        <f t="shared" si="11"/>
        <v>0</v>
      </c>
      <c r="AE27" s="35">
        <f t="shared" si="21"/>
        <v>0</v>
      </c>
      <c r="AF27" s="38"/>
      <c r="AG27" s="39"/>
      <c r="AH27" s="63">
        <f t="shared" si="12"/>
        <v>0</v>
      </c>
      <c r="AI27" s="35">
        <f t="shared" si="22"/>
        <v>0</v>
      </c>
      <c r="AJ27" s="38"/>
      <c r="AK27" s="39"/>
      <c r="AL27" s="34">
        <f t="shared" si="13"/>
        <v>0</v>
      </c>
      <c r="AM27" s="35">
        <f t="shared" si="23"/>
        <v>0</v>
      </c>
      <c r="AN27" s="38"/>
      <c r="AO27" s="39"/>
      <c r="AP27" s="34">
        <f t="shared" si="14"/>
        <v>0</v>
      </c>
      <c r="AQ27" s="35">
        <f t="shared" si="24"/>
        <v>0</v>
      </c>
      <c r="AR27" s="38"/>
      <c r="AS27" s="39"/>
      <c r="AT27" s="34">
        <f t="shared" si="15"/>
        <v>0</v>
      </c>
      <c r="AU27" s="35">
        <f t="shared" si="25"/>
        <v>0</v>
      </c>
      <c r="AV27" s="38"/>
      <c r="AW27" s="39"/>
      <c r="AX27" s="34">
        <f t="shared" si="16"/>
        <v>0</v>
      </c>
      <c r="AY27" s="35">
        <f t="shared" si="26"/>
        <v>0</v>
      </c>
      <c r="AZ27" s="38"/>
      <c r="BA27" s="39"/>
    </row>
    <row r="28" spans="1:53" ht="15" customHeight="1" x14ac:dyDescent="0.3">
      <c r="A28" s="7" t="s">
        <v>17</v>
      </c>
      <c r="B28" s="26">
        <f t="shared" si="17"/>
        <v>148755</v>
      </c>
      <c r="C28" s="46">
        <f t="shared" si="18"/>
        <v>4798.5483870967746</v>
      </c>
      <c r="D28" s="27">
        <f t="shared" si="19"/>
        <v>70739</v>
      </c>
      <c r="E28" s="28">
        <f t="shared" si="19"/>
        <v>78016</v>
      </c>
      <c r="F28" s="34">
        <f t="shared" si="0"/>
        <v>148755</v>
      </c>
      <c r="G28" s="35">
        <f t="shared" si="1"/>
        <v>4798.5483870967746</v>
      </c>
      <c r="H28" s="38">
        <v>70739</v>
      </c>
      <c r="I28" s="39">
        <v>78016</v>
      </c>
      <c r="J28" s="34">
        <f t="shared" si="2"/>
        <v>0</v>
      </c>
      <c r="K28" s="32">
        <f t="shared" si="3"/>
        <v>0</v>
      </c>
      <c r="L28" s="38"/>
      <c r="M28" s="39"/>
      <c r="N28" s="34">
        <f t="shared" si="4"/>
        <v>0</v>
      </c>
      <c r="O28" s="35">
        <f t="shared" si="5"/>
        <v>0</v>
      </c>
      <c r="P28" s="38"/>
      <c r="Q28" s="39"/>
      <c r="R28" s="34">
        <f t="shared" si="6"/>
        <v>0</v>
      </c>
      <c r="S28" s="32">
        <f t="shared" si="20"/>
        <v>0</v>
      </c>
      <c r="T28" s="38"/>
      <c r="U28" s="39"/>
      <c r="V28" s="34">
        <f t="shared" si="7"/>
        <v>0</v>
      </c>
      <c r="W28" s="35">
        <f t="shared" si="8"/>
        <v>0</v>
      </c>
      <c r="X28" s="38"/>
      <c r="Y28" s="39"/>
      <c r="Z28" s="34">
        <f t="shared" si="9"/>
        <v>0</v>
      </c>
      <c r="AA28" s="35">
        <f t="shared" si="10"/>
        <v>0</v>
      </c>
      <c r="AB28" s="38"/>
      <c r="AC28" s="39"/>
      <c r="AD28" s="34">
        <f t="shared" si="11"/>
        <v>0</v>
      </c>
      <c r="AE28" s="35">
        <f t="shared" si="21"/>
        <v>0</v>
      </c>
      <c r="AF28" s="38"/>
      <c r="AG28" s="39"/>
      <c r="AH28" s="63">
        <f t="shared" si="12"/>
        <v>0</v>
      </c>
      <c r="AI28" s="35">
        <f t="shared" si="22"/>
        <v>0</v>
      </c>
      <c r="AJ28" s="38"/>
      <c r="AK28" s="39"/>
      <c r="AL28" s="34">
        <f t="shared" si="13"/>
        <v>0</v>
      </c>
      <c r="AM28" s="35">
        <f t="shared" si="23"/>
        <v>0</v>
      </c>
      <c r="AN28" s="38"/>
      <c r="AO28" s="39"/>
      <c r="AP28" s="34">
        <f t="shared" si="14"/>
        <v>0</v>
      </c>
      <c r="AQ28" s="35">
        <f t="shared" si="24"/>
        <v>0</v>
      </c>
      <c r="AR28" s="38"/>
      <c r="AS28" s="39"/>
      <c r="AT28" s="34">
        <f t="shared" si="15"/>
        <v>0</v>
      </c>
      <c r="AU28" s="35">
        <f t="shared" si="25"/>
        <v>0</v>
      </c>
      <c r="AV28" s="38"/>
      <c r="AW28" s="39"/>
      <c r="AX28" s="34">
        <f t="shared" si="16"/>
        <v>0</v>
      </c>
      <c r="AY28" s="35">
        <f t="shared" si="26"/>
        <v>0</v>
      </c>
      <c r="AZ28" s="38"/>
      <c r="BA28" s="39"/>
    </row>
    <row r="29" spans="1:53" ht="15" customHeight="1" x14ac:dyDescent="0.3">
      <c r="A29" s="7" t="s">
        <v>73</v>
      </c>
      <c r="B29" s="26">
        <f t="shared" si="17"/>
        <v>193781</v>
      </c>
      <c r="C29" s="46">
        <f t="shared" si="18"/>
        <v>6251</v>
      </c>
      <c r="D29" s="27">
        <f t="shared" si="19"/>
        <v>99640</v>
      </c>
      <c r="E29" s="28">
        <f t="shared" si="19"/>
        <v>94141</v>
      </c>
      <c r="F29" s="34">
        <f t="shared" si="0"/>
        <v>193781</v>
      </c>
      <c r="G29" s="35">
        <f t="shared" si="1"/>
        <v>6251</v>
      </c>
      <c r="H29" s="38">
        <v>99640</v>
      </c>
      <c r="I29" s="39">
        <v>94141</v>
      </c>
      <c r="J29" s="34">
        <f t="shared" si="2"/>
        <v>0</v>
      </c>
      <c r="K29" s="32">
        <f t="shared" si="3"/>
        <v>0</v>
      </c>
      <c r="L29" s="38"/>
      <c r="M29" s="39"/>
      <c r="N29" s="34">
        <f t="shared" si="4"/>
        <v>0</v>
      </c>
      <c r="O29" s="35">
        <f t="shared" si="5"/>
        <v>0</v>
      </c>
      <c r="P29" s="38"/>
      <c r="Q29" s="39"/>
      <c r="R29" s="34">
        <f t="shared" si="6"/>
        <v>0</v>
      </c>
      <c r="S29" s="32">
        <f t="shared" si="20"/>
        <v>0</v>
      </c>
      <c r="T29" s="38"/>
      <c r="U29" s="39"/>
      <c r="V29" s="34">
        <f t="shared" si="7"/>
        <v>0</v>
      </c>
      <c r="W29" s="35">
        <f t="shared" si="8"/>
        <v>0</v>
      </c>
      <c r="X29" s="38"/>
      <c r="Y29" s="39"/>
      <c r="Z29" s="34">
        <f t="shared" si="9"/>
        <v>0</v>
      </c>
      <c r="AA29" s="35">
        <f t="shared" si="10"/>
        <v>0</v>
      </c>
      <c r="AB29" s="38"/>
      <c r="AC29" s="39"/>
      <c r="AD29" s="34">
        <f t="shared" si="11"/>
        <v>0</v>
      </c>
      <c r="AE29" s="35">
        <f t="shared" si="21"/>
        <v>0</v>
      </c>
      <c r="AF29" s="38"/>
      <c r="AG29" s="39"/>
      <c r="AH29" s="63">
        <f t="shared" si="12"/>
        <v>0</v>
      </c>
      <c r="AI29" s="35">
        <f t="shared" si="22"/>
        <v>0</v>
      </c>
      <c r="AJ29" s="38"/>
      <c r="AK29" s="39"/>
      <c r="AL29" s="34">
        <f t="shared" si="13"/>
        <v>0</v>
      </c>
      <c r="AM29" s="35">
        <f t="shared" si="23"/>
        <v>0</v>
      </c>
      <c r="AN29" s="38"/>
      <c r="AO29" s="39"/>
      <c r="AP29" s="34">
        <f t="shared" si="14"/>
        <v>0</v>
      </c>
      <c r="AQ29" s="35">
        <f t="shared" si="24"/>
        <v>0</v>
      </c>
      <c r="AR29" s="38"/>
      <c r="AS29" s="39"/>
      <c r="AT29" s="34">
        <f t="shared" si="15"/>
        <v>0</v>
      </c>
      <c r="AU29" s="35">
        <f t="shared" si="25"/>
        <v>0</v>
      </c>
      <c r="AV29" s="38"/>
      <c r="AW29" s="39"/>
      <c r="AX29" s="34">
        <f t="shared" si="16"/>
        <v>0</v>
      </c>
      <c r="AY29" s="35">
        <f t="shared" si="26"/>
        <v>0</v>
      </c>
      <c r="AZ29" s="38"/>
      <c r="BA29" s="39"/>
    </row>
    <row r="30" spans="1:53" ht="15" customHeight="1" x14ac:dyDescent="0.3">
      <c r="A30" s="7" t="s">
        <v>74</v>
      </c>
      <c r="B30" s="26">
        <f t="shared" si="17"/>
        <v>369486</v>
      </c>
      <c r="C30" s="46">
        <f t="shared" si="18"/>
        <v>11918.903225806451</v>
      </c>
      <c r="D30" s="27">
        <f t="shared" si="19"/>
        <v>180401</v>
      </c>
      <c r="E30" s="28">
        <f t="shared" si="19"/>
        <v>189085</v>
      </c>
      <c r="F30" s="34">
        <f t="shared" si="0"/>
        <v>369486</v>
      </c>
      <c r="G30" s="35">
        <f t="shared" si="1"/>
        <v>11918.903225806451</v>
      </c>
      <c r="H30" s="38">
        <v>180401</v>
      </c>
      <c r="I30" s="39">
        <v>189085</v>
      </c>
      <c r="J30" s="34">
        <f t="shared" si="2"/>
        <v>0</v>
      </c>
      <c r="K30" s="32">
        <f t="shared" si="3"/>
        <v>0</v>
      </c>
      <c r="L30" s="38"/>
      <c r="M30" s="39"/>
      <c r="N30" s="34">
        <f t="shared" si="4"/>
        <v>0</v>
      </c>
      <c r="O30" s="35">
        <f t="shared" si="5"/>
        <v>0</v>
      </c>
      <c r="P30" s="38"/>
      <c r="Q30" s="39"/>
      <c r="R30" s="34">
        <f t="shared" si="6"/>
        <v>0</v>
      </c>
      <c r="S30" s="32">
        <f t="shared" si="20"/>
        <v>0</v>
      </c>
      <c r="T30" s="38"/>
      <c r="U30" s="39"/>
      <c r="V30" s="34">
        <f t="shared" si="7"/>
        <v>0</v>
      </c>
      <c r="W30" s="35">
        <f t="shared" si="8"/>
        <v>0</v>
      </c>
      <c r="X30" s="38"/>
      <c r="Y30" s="39"/>
      <c r="Z30" s="34">
        <f t="shared" si="9"/>
        <v>0</v>
      </c>
      <c r="AA30" s="35">
        <f t="shared" si="10"/>
        <v>0</v>
      </c>
      <c r="AB30" s="38"/>
      <c r="AC30" s="39"/>
      <c r="AD30" s="34">
        <f t="shared" si="11"/>
        <v>0</v>
      </c>
      <c r="AE30" s="35">
        <f t="shared" si="21"/>
        <v>0</v>
      </c>
      <c r="AF30" s="38"/>
      <c r="AG30" s="39"/>
      <c r="AH30" s="63">
        <f t="shared" si="12"/>
        <v>0</v>
      </c>
      <c r="AI30" s="35">
        <f t="shared" si="22"/>
        <v>0</v>
      </c>
      <c r="AJ30" s="38"/>
      <c r="AK30" s="39"/>
      <c r="AL30" s="34">
        <f t="shared" si="13"/>
        <v>0</v>
      </c>
      <c r="AM30" s="35">
        <f t="shared" si="23"/>
        <v>0</v>
      </c>
      <c r="AN30" s="38"/>
      <c r="AO30" s="39"/>
      <c r="AP30" s="34">
        <f t="shared" si="14"/>
        <v>0</v>
      </c>
      <c r="AQ30" s="35">
        <f t="shared" si="24"/>
        <v>0</v>
      </c>
      <c r="AR30" s="38"/>
      <c r="AS30" s="39"/>
      <c r="AT30" s="34">
        <f t="shared" si="15"/>
        <v>0</v>
      </c>
      <c r="AU30" s="35">
        <f t="shared" si="25"/>
        <v>0</v>
      </c>
      <c r="AV30" s="38"/>
      <c r="AW30" s="39"/>
      <c r="AX30" s="34">
        <f t="shared" si="16"/>
        <v>0</v>
      </c>
      <c r="AY30" s="35">
        <f t="shared" si="26"/>
        <v>0</v>
      </c>
      <c r="AZ30" s="38"/>
      <c r="BA30" s="39"/>
    </row>
    <row r="31" spans="1:53" ht="15" customHeight="1" x14ac:dyDescent="0.3">
      <c r="A31" s="7" t="s">
        <v>75</v>
      </c>
      <c r="B31" s="26">
        <f t="shared" si="17"/>
        <v>230838</v>
      </c>
      <c r="C31" s="46">
        <f t="shared" si="18"/>
        <v>7446.3870967741932</v>
      </c>
      <c r="D31" s="27">
        <f t="shared" si="19"/>
        <v>118541</v>
      </c>
      <c r="E31" s="28">
        <f t="shared" si="19"/>
        <v>112297</v>
      </c>
      <c r="F31" s="34">
        <f t="shared" si="0"/>
        <v>230838</v>
      </c>
      <c r="G31" s="35">
        <f t="shared" si="1"/>
        <v>7446.3870967741932</v>
      </c>
      <c r="H31" s="38">
        <v>118541</v>
      </c>
      <c r="I31" s="39">
        <v>112297</v>
      </c>
      <c r="J31" s="34">
        <f t="shared" si="2"/>
        <v>0</v>
      </c>
      <c r="K31" s="32">
        <f t="shared" si="3"/>
        <v>0</v>
      </c>
      <c r="L31" s="38"/>
      <c r="M31" s="39"/>
      <c r="N31" s="34">
        <f t="shared" si="4"/>
        <v>0</v>
      </c>
      <c r="O31" s="35">
        <f t="shared" si="5"/>
        <v>0</v>
      </c>
      <c r="P31" s="38"/>
      <c r="Q31" s="39"/>
      <c r="R31" s="34">
        <f t="shared" si="6"/>
        <v>0</v>
      </c>
      <c r="S31" s="32">
        <f t="shared" si="20"/>
        <v>0</v>
      </c>
      <c r="T31" s="38"/>
      <c r="U31" s="39"/>
      <c r="V31" s="34">
        <f t="shared" si="7"/>
        <v>0</v>
      </c>
      <c r="W31" s="35">
        <f t="shared" si="8"/>
        <v>0</v>
      </c>
      <c r="X31" s="38"/>
      <c r="Y31" s="39"/>
      <c r="Z31" s="34">
        <f t="shared" si="9"/>
        <v>0</v>
      </c>
      <c r="AA31" s="35">
        <f t="shared" si="10"/>
        <v>0</v>
      </c>
      <c r="AB31" s="38"/>
      <c r="AC31" s="39"/>
      <c r="AD31" s="34">
        <f t="shared" si="11"/>
        <v>0</v>
      </c>
      <c r="AE31" s="35">
        <f t="shared" si="21"/>
        <v>0</v>
      </c>
      <c r="AF31" s="38"/>
      <c r="AG31" s="39"/>
      <c r="AH31" s="63">
        <f t="shared" si="12"/>
        <v>0</v>
      </c>
      <c r="AI31" s="35">
        <f t="shared" si="22"/>
        <v>0</v>
      </c>
      <c r="AJ31" s="38"/>
      <c r="AK31" s="39"/>
      <c r="AL31" s="34">
        <f t="shared" si="13"/>
        <v>0</v>
      </c>
      <c r="AM31" s="35">
        <f t="shared" si="23"/>
        <v>0</v>
      </c>
      <c r="AN31" s="38"/>
      <c r="AO31" s="39"/>
      <c r="AP31" s="34">
        <f t="shared" si="14"/>
        <v>0</v>
      </c>
      <c r="AQ31" s="35">
        <f t="shared" si="24"/>
        <v>0</v>
      </c>
      <c r="AR31" s="38"/>
      <c r="AS31" s="39"/>
      <c r="AT31" s="34">
        <f t="shared" si="15"/>
        <v>0</v>
      </c>
      <c r="AU31" s="35">
        <f t="shared" si="25"/>
        <v>0</v>
      </c>
      <c r="AV31" s="38"/>
      <c r="AW31" s="39"/>
      <c r="AX31" s="34">
        <f t="shared" si="16"/>
        <v>0</v>
      </c>
      <c r="AY31" s="35">
        <f t="shared" si="26"/>
        <v>0</v>
      </c>
      <c r="AZ31" s="38"/>
      <c r="BA31" s="39"/>
    </row>
    <row r="32" spans="1:53" ht="15" customHeight="1" x14ac:dyDescent="0.3">
      <c r="A32" s="7" t="s">
        <v>76</v>
      </c>
      <c r="B32" s="26">
        <f t="shared" si="17"/>
        <v>196096</v>
      </c>
      <c r="C32" s="46">
        <f t="shared" si="18"/>
        <v>6325.677419354839</v>
      </c>
      <c r="D32" s="27">
        <f t="shared" si="19"/>
        <v>101367</v>
      </c>
      <c r="E32" s="28">
        <f t="shared" si="19"/>
        <v>94729</v>
      </c>
      <c r="F32" s="34">
        <f t="shared" si="0"/>
        <v>196096</v>
      </c>
      <c r="G32" s="35">
        <f t="shared" si="1"/>
        <v>6325.677419354839</v>
      </c>
      <c r="H32" s="38">
        <v>101367</v>
      </c>
      <c r="I32" s="39">
        <v>94729</v>
      </c>
      <c r="J32" s="34">
        <f t="shared" si="2"/>
        <v>0</v>
      </c>
      <c r="K32" s="32">
        <f t="shared" si="3"/>
        <v>0</v>
      </c>
      <c r="L32" s="38"/>
      <c r="M32" s="39"/>
      <c r="N32" s="34">
        <f t="shared" si="4"/>
        <v>0</v>
      </c>
      <c r="O32" s="35">
        <f t="shared" si="5"/>
        <v>0</v>
      </c>
      <c r="P32" s="38"/>
      <c r="Q32" s="39"/>
      <c r="R32" s="34">
        <f t="shared" si="6"/>
        <v>0</v>
      </c>
      <c r="S32" s="32">
        <f t="shared" si="20"/>
        <v>0</v>
      </c>
      <c r="T32" s="38"/>
      <c r="U32" s="39"/>
      <c r="V32" s="34">
        <f t="shared" si="7"/>
        <v>0</v>
      </c>
      <c r="W32" s="35">
        <f t="shared" si="8"/>
        <v>0</v>
      </c>
      <c r="X32" s="38"/>
      <c r="Y32" s="39"/>
      <c r="Z32" s="34">
        <f t="shared" si="9"/>
        <v>0</v>
      </c>
      <c r="AA32" s="35">
        <f t="shared" si="10"/>
        <v>0</v>
      </c>
      <c r="AB32" s="38"/>
      <c r="AC32" s="39"/>
      <c r="AD32" s="34">
        <f t="shared" si="11"/>
        <v>0</v>
      </c>
      <c r="AE32" s="35">
        <f t="shared" si="21"/>
        <v>0</v>
      </c>
      <c r="AF32" s="38"/>
      <c r="AG32" s="39"/>
      <c r="AH32" s="63">
        <f t="shared" si="12"/>
        <v>0</v>
      </c>
      <c r="AI32" s="35">
        <f t="shared" si="22"/>
        <v>0</v>
      </c>
      <c r="AJ32" s="38"/>
      <c r="AK32" s="39"/>
      <c r="AL32" s="34">
        <f t="shared" si="13"/>
        <v>0</v>
      </c>
      <c r="AM32" s="35">
        <f t="shared" si="23"/>
        <v>0</v>
      </c>
      <c r="AN32" s="38"/>
      <c r="AO32" s="39"/>
      <c r="AP32" s="34">
        <f t="shared" si="14"/>
        <v>0</v>
      </c>
      <c r="AQ32" s="35">
        <f t="shared" si="24"/>
        <v>0</v>
      </c>
      <c r="AR32" s="38"/>
      <c r="AS32" s="39"/>
      <c r="AT32" s="34">
        <f t="shared" si="15"/>
        <v>0</v>
      </c>
      <c r="AU32" s="35">
        <f t="shared" si="25"/>
        <v>0</v>
      </c>
      <c r="AV32" s="38"/>
      <c r="AW32" s="39"/>
      <c r="AX32" s="34">
        <f t="shared" si="16"/>
        <v>0</v>
      </c>
      <c r="AY32" s="35">
        <f t="shared" si="26"/>
        <v>0</v>
      </c>
      <c r="AZ32" s="38"/>
      <c r="BA32" s="39"/>
    </row>
    <row r="33" spans="1:53" ht="15" customHeight="1" x14ac:dyDescent="0.3">
      <c r="A33" s="7" t="s">
        <v>77</v>
      </c>
      <c r="B33" s="26">
        <f t="shared" si="17"/>
        <v>129479</v>
      </c>
      <c r="C33" s="46">
        <f t="shared" si="18"/>
        <v>4176.7419354838712</v>
      </c>
      <c r="D33" s="27">
        <f t="shared" si="19"/>
        <v>65677</v>
      </c>
      <c r="E33" s="28">
        <f t="shared" si="19"/>
        <v>63802</v>
      </c>
      <c r="F33" s="34">
        <f t="shared" si="0"/>
        <v>129479</v>
      </c>
      <c r="G33" s="35">
        <f t="shared" si="1"/>
        <v>4176.7419354838712</v>
      </c>
      <c r="H33" s="38">
        <v>65677</v>
      </c>
      <c r="I33" s="39">
        <v>63802</v>
      </c>
      <c r="J33" s="34">
        <f t="shared" si="2"/>
        <v>0</v>
      </c>
      <c r="K33" s="32">
        <f t="shared" si="3"/>
        <v>0</v>
      </c>
      <c r="L33" s="38"/>
      <c r="M33" s="39"/>
      <c r="N33" s="34">
        <f t="shared" si="4"/>
        <v>0</v>
      </c>
      <c r="O33" s="35">
        <f t="shared" si="5"/>
        <v>0</v>
      </c>
      <c r="P33" s="38"/>
      <c r="Q33" s="39"/>
      <c r="R33" s="34">
        <f t="shared" si="6"/>
        <v>0</v>
      </c>
      <c r="S33" s="32">
        <f t="shared" si="20"/>
        <v>0</v>
      </c>
      <c r="T33" s="38"/>
      <c r="U33" s="39"/>
      <c r="V33" s="34">
        <f t="shared" si="7"/>
        <v>0</v>
      </c>
      <c r="W33" s="35">
        <f t="shared" si="8"/>
        <v>0</v>
      </c>
      <c r="X33" s="38"/>
      <c r="Y33" s="39"/>
      <c r="Z33" s="34">
        <f t="shared" si="9"/>
        <v>0</v>
      </c>
      <c r="AA33" s="35">
        <f t="shared" si="10"/>
        <v>0</v>
      </c>
      <c r="AB33" s="38"/>
      <c r="AC33" s="39"/>
      <c r="AD33" s="34">
        <f t="shared" si="11"/>
        <v>0</v>
      </c>
      <c r="AE33" s="35">
        <f t="shared" si="21"/>
        <v>0</v>
      </c>
      <c r="AF33" s="38"/>
      <c r="AG33" s="39"/>
      <c r="AH33" s="63">
        <f t="shared" si="12"/>
        <v>0</v>
      </c>
      <c r="AI33" s="35">
        <f t="shared" si="22"/>
        <v>0</v>
      </c>
      <c r="AJ33" s="38"/>
      <c r="AK33" s="39"/>
      <c r="AL33" s="34">
        <f t="shared" si="13"/>
        <v>0</v>
      </c>
      <c r="AM33" s="35">
        <f t="shared" si="23"/>
        <v>0</v>
      </c>
      <c r="AN33" s="38"/>
      <c r="AO33" s="39"/>
      <c r="AP33" s="34">
        <f t="shared" si="14"/>
        <v>0</v>
      </c>
      <c r="AQ33" s="35">
        <f t="shared" si="24"/>
        <v>0</v>
      </c>
      <c r="AR33" s="38"/>
      <c r="AS33" s="39"/>
      <c r="AT33" s="34">
        <f t="shared" si="15"/>
        <v>0</v>
      </c>
      <c r="AU33" s="35">
        <f t="shared" si="25"/>
        <v>0</v>
      </c>
      <c r="AV33" s="38"/>
      <c r="AW33" s="39"/>
      <c r="AX33" s="34">
        <f t="shared" si="16"/>
        <v>0</v>
      </c>
      <c r="AY33" s="35">
        <f t="shared" si="26"/>
        <v>0</v>
      </c>
      <c r="AZ33" s="38"/>
      <c r="BA33" s="39"/>
    </row>
    <row r="34" spans="1:53" ht="15" customHeight="1" thickBot="1" x14ac:dyDescent="0.35">
      <c r="A34" s="8" t="s">
        <v>78</v>
      </c>
      <c r="B34" s="29">
        <f t="shared" si="17"/>
        <v>63315</v>
      </c>
      <c r="C34" s="68">
        <f t="shared" si="18"/>
        <v>2042.4193548387098</v>
      </c>
      <c r="D34" s="47">
        <f>H34+L34+P34+T34+X34+AB34+AF34+AJ34+AN34+AR34+AV34+AZ34</f>
        <v>33188</v>
      </c>
      <c r="E34" s="48">
        <f t="shared" si="19"/>
        <v>30127</v>
      </c>
      <c r="F34" s="36">
        <f t="shared" si="0"/>
        <v>63315</v>
      </c>
      <c r="G34" s="37">
        <f t="shared" si="1"/>
        <v>2042.4193548387098</v>
      </c>
      <c r="H34" s="40">
        <v>33188</v>
      </c>
      <c r="I34" s="41">
        <v>30127</v>
      </c>
      <c r="J34" s="36">
        <f t="shared" si="2"/>
        <v>0</v>
      </c>
      <c r="K34" s="33">
        <f t="shared" si="3"/>
        <v>0</v>
      </c>
      <c r="L34" s="40"/>
      <c r="M34" s="41"/>
      <c r="N34" s="36">
        <f t="shared" si="4"/>
        <v>0</v>
      </c>
      <c r="O34" s="37">
        <f t="shared" si="5"/>
        <v>0</v>
      </c>
      <c r="P34" s="40"/>
      <c r="Q34" s="41"/>
      <c r="R34" s="36">
        <f t="shared" si="6"/>
        <v>0</v>
      </c>
      <c r="S34" s="33">
        <f>R34/30</f>
        <v>0</v>
      </c>
      <c r="T34" s="40"/>
      <c r="U34" s="41"/>
      <c r="V34" s="36">
        <f t="shared" si="7"/>
        <v>0</v>
      </c>
      <c r="W34" s="37">
        <f t="shared" si="8"/>
        <v>0</v>
      </c>
      <c r="X34" s="40"/>
      <c r="Y34" s="41"/>
      <c r="Z34" s="36">
        <f t="shared" si="9"/>
        <v>0</v>
      </c>
      <c r="AA34" s="37">
        <f t="shared" si="10"/>
        <v>0</v>
      </c>
      <c r="AB34" s="40"/>
      <c r="AC34" s="41"/>
      <c r="AD34" s="36">
        <f t="shared" si="11"/>
        <v>0</v>
      </c>
      <c r="AE34" s="37">
        <f t="shared" si="21"/>
        <v>0</v>
      </c>
      <c r="AF34" s="40"/>
      <c r="AG34" s="41"/>
      <c r="AH34" s="64">
        <f t="shared" si="12"/>
        <v>0</v>
      </c>
      <c r="AI34" s="37">
        <f t="shared" si="22"/>
        <v>0</v>
      </c>
      <c r="AJ34" s="40"/>
      <c r="AK34" s="41"/>
      <c r="AL34" s="36">
        <f t="shared" si="13"/>
        <v>0</v>
      </c>
      <c r="AM34" s="37">
        <f t="shared" si="23"/>
        <v>0</v>
      </c>
      <c r="AN34" s="40"/>
      <c r="AO34" s="41"/>
      <c r="AP34" s="36">
        <f t="shared" si="14"/>
        <v>0</v>
      </c>
      <c r="AQ34" s="37">
        <f t="shared" si="24"/>
        <v>0</v>
      </c>
      <c r="AR34" s="40"/>
      <c r="AS34" s="41"/>
      <c r="AT34" s="36">
        <f t="shared" si="15"/>
        <v>0</v>
      </c>
      <c r="AU34" s="37">
        <f t="shared" si="25"/>
        <v>0</v>
      </c>
      <c r="AV34" s="40"/>
      <c r="AW34" s="41"/>
      <c r="AX34" s="36">
        <f t="shared" si="16"/>
        <v>0</v>
      </c>
      <c r="AY34" s="37">
        <f t="shared" si="26"/>
        <v>0</v>
      </c>
      <c r="AZ34" s="40"/>
      <c r="BA34" s="41"/>
    </row>
    <row r="39" spans="1:53" ht="14.25" customHeight="1" x14ac:dyDescent="0.3">
      <c r="D39" s="31"/>
    </row>
    <row r="40" spans="1:53" ht="14.25" customHeight="1" x14ac:dyDescent="0.3">
      <c r="C40" s="31"/>
      <c r="D40" s="16"/>
    </row>
  </sheetData>
  <mergeCells count="54">
    <mergeCell ref="AW5:AW6"/>
    <mergeCell ref="AX5:AY5"/>
    <mergeCell ref="AZ5:AZ6"/>
    <mergeCell ref="BA5:BA6"/>
    <mergeCell ref="AO5:AO6"/>
    <mergeCell ref="AP5:AQ5"/>
    <mergeCell ref="AR5:AR6"/>
    <mergeCell ref="AS5:AS6"/>
    <mergeCell ref="AT5:AU5"/>
    <mergeCell ref="AV5:AV6"/>
    <mergeCell ref="AG5:AG6"/>
    <mergeCell ref="AH5:AI5"/>
    <mergeCell ref="AJ5:AJ6"/>
    <mergeCell ref="AK5:AK6"/>
    <mergeCell ref="AL5:AM5"/>
    <mergeCell ref="AN5:AN6"/>
    <mergeCell ref="Y5:Y6"/>
    <mergeCell ref="Z5:AA5"/>
    <mergeCell ref="AB5:AB6"/>
    <mergeCell ref="AC5:AC6"/>
    <mergeCell ref="AD5:AE5"/>
    <mergeCell ref="AF5:AF6"/>
    <mergeCell ref="Q5:Q6"/>
    <mergeCell ref="R5:S5"/>
    <mergeCell ref="T5:T6"/>
    <mergeCell ref="U5:U6"/>
    <mergeCell ref="V5:W5"/>
    <mergeCell ref="X5:X6"/>
    <mergeCell ref="AP4:AS4"/>
    <mergeCell ref="AT4:AW4"/>
    <mergeCell ref="AX4:BA4"/>
    <mergeCell ref="B5:C5"/>
    <mergeCell ref="D5:D6"/>
    <mergeCell ref="E5:E6"/>
    <mergeCell ref="F5:G5"/>
    <mergeCell ref="H5:H6"/>
    <mergeCell ref="I5:I6"/>
    <mergeCell ref="J5:K5"/>
    <mergeCell ref="R4:U4"/>
    <mergeCell ref="V4:Y4"/>
    <mergeCell ref="Z4:AC4"/>
    <mergeCell ref="AD4:AG4"/>
    <mergeCell ref="AH4:AK4"/>
    <mergeCell ref="AL4:AO4"/>
    <mergeCell ref="B2:G2"/>
    <mergeCell ref="A4:A6"/>
    <mergeCell ref="B4:E4"/>
    <mergeCell ref="F4:I4"/>
    <mergeCell ref="J4:M4"/>
    <mergeCell ref="N4:Q4"/>
    <mergeCell ref="L5:L6"/>
    <mergeCell ref="M5:M6"/>
    <mergeCell ref="N5:O5"/>
    <mergeCell ref="P5:P6"/>
  </mergeCells>
  <phoneticPr fontId="2" type="noConversion"/>
  <pageMargins left="0.7" right="0.7" top="0.75" bottom="0.75" header="0.3" footer="0.3"/>
  <pageSetup paperSize="9" orientation="portrait" r:id="rId1"/>
  <ignoredErrors>
    <ignoredError sqref="G7 K7:K34 O7 S7 W7 AA7 AE7 AI7 AM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BA19"/>
  <sheetViews>
    <sheetView workbookViewId="0">
      <selection activeCell="A4" sqref="A4:A6"/>
    </sheetView>
  </sheetViews>
  <sheetFormatPr defaultRowHeight="16.5" x14ac:dyDescent="0.3"/>
  <cols>
    <col min="1" max="1" width="13.5" customWidth="1"/>
    <col min="6" max="21" width="9" customWidth="1"/>
    <col min="23" max="23" width="9.25" customWidth="1"/>
  </cols>
  <sheetData>
    <row r="2" spans="1:53" ht="20.25" x14ac:dyDescent="0.3">
      <c r="B2" s="146" t="s">
        <v>108</v>
      </c>
      <c r="C2" s="146"/>
      <c r="D2" s="146"/>
      <c r="E2" s="146"/>
    </row>
    <row r="3" spans="1:53" ht="17.25" thickBot="1" x14ac:dyDescent="0.35"/>
    <row r="4" spans="1:53" x14ac:dyDescent="0.3">
      <c r="A4" s="152" t="s">
        <v>35</v>
      </c>
      <c r="B4" s="149" t="s">
        <v>34</v>
      </c>
      <c r="C4" s="150"/>
      <c r="D4" s="150"/>
      <c r="E4" s="151"/>
      <c r="F4" s="149" t="s">
        <v>33</v>
      </c>
      <c r="G4" s="150"/>
      <c r="H4" s="150"/>
      <c r="I4" s="151"/>
      <c r="J4" s="149" t="s">
        <v>45</v>
      </c>
      <c r="K4" s="150"/>
      <c r="L4" s="150"/>
      <c r="M4" s="151"/>
      <c r="N4" s="149" t="s">
        <v>46</v>
      </c>
      <c r="O4" s="150"/>
      <c r="P4" s="150"/>
      <c r="Q4" s="151"/>
      <c r="R4" s="149" t="s">
        <v>47</v>
      </c>
      <c r="S4" s="150"/>
      <c r="T4" s="150"/>
      <c r="U4" s="151"/>
      <c r="V4" s="149" t="s">
        <v>48</v>
      </c>
      <c r="W4" s="150"/>
      <c r="X4" s="150"/>
      <c r="Y4" s="151"/>
      <c r="Z4" s="149" t="s">
        <v>49</v>
      </c>
      <c r="AA4" s="150"/>
      <c r="AB4" s="150"/>
      <c r="AC4" s="151"/>
      <c r="AD4" s="149" t="s">
        <v>50</v>
      </c>
      <c r="AE4" s="150"/>
      <c r="AF4" s="150"/>
      <c r="AG4" s="151"/>
      <c r="AH4" s="149" t="s">
        <v>51</v>
      </c>
      <c r="AI4" s="150"/>
      <c r="AJ4" s="150"/>
      <c r="AK4" s="151"/>
      <c r="AL4" s="149" t="s">
        <v>79</v>
      </c>
      <c r="AM4" s="150"/>
      <c r="AN4" s="150"/>
      <c r="AO4" s="151"/>
      <c r="AP4" s="149" t="s">
        <v>80</v>
      </c>
      <c r="AQ4" s="150"/>
      <c r="AR4" s="150"/>
      <c r="AS4" s="151"/>
      <c r="AT4" s="149" t="s">
        <v>81</v>
      </c>
      <c r="AU4" s="150"/>
      <c r="AV4" s="150"/>
      <c r="AW4" s="151"/>
      <c r="AX4" s="187" t="s">
        <v>82</v>
      </c>
      <c r="AY4" s="188"/>
      <c r="AZ4" s="188"/>
      <c r="BA4" s="189"/>
    </row>
    <row r="5" spans="1:53" x14ac:dyDescent="0.3">
      <c r="A5" s="153"/>
      <c r="B5" s="147" t="s">
        <v>37</v>
      </c>
      <c r="C5" s="148"/>
      <c r="D5" s="142" t="s">
        <v>38</v>
      </c>
      <c r="E5" s="144" t="s">
        <v>39</v>
      </c>
      <c r="F5" s="147" t="s">
        <v>37</v>
      </c>
      <c r="G5" s="148"/>
      <c r="H5" s="142" t="s">
        <v>38</v>
      </c>
      <c r="I5" s="144" t="s">
        <v>39</v>
      </c>
      <c r="J5" s="147" t="s">
        <v>37</v>
      </c>
      <c r="K5" s="148"/>
      <c r="L5" s="142" t="s">
        <v>38</v>
      </c>
      <c r="M5" s="144" t="s">
        <v>39</v>
      </c>
      <c r="N5" s="147" t="s">
        <v>37</v>
      </c>
      <c r="O5" s="148"/>
      <c r="P5" s="142" t="s">
        <v>38</v>
      </c>
      <c r="Q5" s="144" t="s">
        <v>39</v>
      </c>
      <c r="R5" s="147" t="s">
        <v>37</v>
      </c>
      <c r="S5" s="148"/>
      <c r="T5" s="142" t="s">
        <v>38</v>
      </c>
      <c r="U5" s="144" t="s">
        <v>39</v>
      </c>
      <c r="V5" s="147" t="s">
        <v>37</v>
      </c>
      <c r="W5" s="148"/>
      <c r="X5" s="142" t="s">
        <v>38</v>
      </c>
      <c r="Y5" s="144" t="s">
        <v>39</v>
      </c>
      <c r="Z5" s="147" t="s">
        <v>37</v>
      </c>
      <c r="AA5" s="148"/>
      <c r="AB5" s="142" t="s">
        <v>38</v>
      </c>
      <c r="AC5" s="144" t="s">
        <v>39</v>
      </c>
      <c r="AD5" s="147" t="s">
        <v>37</v>
      </c>
      <c r="AE5" s="148"/>
      <c r="AF5" s="142" t="s">
        <v>38</v>
      </c>
      <c r="AG5" s="144" t="s">
        <v>39</v>
      </c>
      <c r="AH5" s="147" t="s">
        <v>37</v>
      </c>
      <c r="AI5" s="148"/>
      <c r="AJ5" s="142" t="s">
        <v>38</v>
      </c>
      <c r="AK5" s="144" t="s">
        <v>39</v>
      </c>
      <c r="AL5" s="147" t="s">
        <v>37</v>
      </c>
      <c r="AM5" s="148"/>
      <c r="AN5" s="142" t="s">
        <v>38</v>
      </c>
      <c r="AO5" s="144" t="s">
        <v>39</v>
      </c>
      <c r="AP5" s="147" t="s">
        <v>37</v>
      </c>
      <c r="AQ5" s="148"/>
      <c r="AR5" s="142" t="s">
        <v>38</v>
      </c>
      <c r="AS5" s="144" t="s">
        <v>39</v>
      </c>
      <c r="AT5" s="147" t="s">
        <v>37</v>
      </c>
      <c r="AU5" s="148"/>
      <c r="AV5" s="142" t="s">
        <v>38</v>
      </c>
      <c r="AW5" s="144" t="s">
        <v>39</v>
      </c>
      <c r="AX5" s="190" t="s">
        <v>37</v>
      </c>
      <c r="AY5" s="191"/>
      <c r="AZ5" s="192" t="s">
        <v>38</v>
      </c>
      <c r="BA5" s="193" t="s">
        <v>39</v>
      </c>
    </row>
    <row r="6" spans="1:53" ht="17.25" thickBot="1" x14ac:dyDescent="0.35">
      <c r="A6" s="154"/>
      <c r="B6" s="15" t="s">
        <v>40</v>
      </c>
      <c r="C6" s="17" t="s">
        <v>41</v>
      </c>
      <c r="D6" s="143"/>
      <c r="E6" s="145"/>
      <c r="F6" s="15" t="s">
        <v>40</v>
      </c>
      <c r="G6" s="17" t="s">
        <v>41</v>
      </c>
      <c r="H6" s="143"/>
      <c r="I6" s="145"/>
      <c r="J6" s="15" t="s">
        <v>40</v>
      </c>
      <c r="K6" s="17" t="s">
        <v>41</v>
      </c>
      <c r="L6" s="143"/>
      <c r="M6" s="145"/>
      <c r="N6" s="15" t="s">
        <v>40</v>
      </c>
      <c r="O6" s="17" t="s">
        <v>41</v>
      </c>
      <c r="P6" s="143"/>
      <c r="Q6" s="145"/>
      <c r="R6" s="15" t="s">
        <v>40</v>
      </c>
      <c r="S6" s="17" t="s">
        <v>41</v>
      </c>
      <c r="T6" s="143"/>
      <c r="U6" s="145"/>
      <c r="V6" s="15" t="s">
        <v>40</v>
      </c>
      <c r="W6" s="17" t="s">
        <v>41</v>
      </c>
      <c r="X6" s="143"/>
      <c r="Y6" s="145"/>
      <c r="Z6" s="15" t="s">
        <v>40</v>
      </c>
      <c r="AA6" s="17" t="s">
        <v>41</v>
      </c>
      <c r="AB6" s="143"/>
      <c r="AC6" s="145"/>
      <c r="AD6" s="15" t="s">
        <v>40</v>
      </c>
      <c r="AE6" s="17" t="s">
        <v>41</v>
      </c>
      <c r="AF6" s="143"/>
      <c r="AG6" s="145"/>
      <c r="AH6" s="15" t="s">
        <v>40</v>
      </c>
      <c r="AI6" s="17" t="s">
        <v>41</v>
      </c>
      <c r="AJ6" s="143"/>
      <c r="AK6" s="145"/>
      <c r="AL6" s="15" t="s">
        <v>40</v>
      </c>
      <c r="AM6" s="17" t="s">
        <v>41</v>
      </c>
      <c r="AN6" s="143"/>
      <c r="AO6" s="145"/>
      <c r="AP6" s="15" t="s">
        <v>40</v>
      </c>
      <c r="AQ6" s="17" t="s">
        <v>41</v>
      </c>
      <c r="AR6" s="143"/>
      <c r="AS6" s="145"/>
      <c r="AT6" s="15" t="s">
        <v>40</v>
      </c>
      <c r="AU6" s="17" t="s">
        <v>41</v>
      </c>
      <c r="AV6" s="143"/>
      <c r="AW6" s="145"/>
      <c r="AX6" s="120" t="s">
        <v>40</v>
      </c>
      <c r="AY6" s="119" t="s">
        <v>41</v>
      </c>
      <c r="AZ6" s="161"/>
      <c r="BA6" s="163"/>
    </row>
    <row r="7" spans="1:53" ht="17.25" thickTop="1" x14ac:dyDescent="0.3">
      <c r="A7" s="83" t="s">
        <v>32</v>
      </c>
      <c r="B7" s="49">
        <f>SUM(B8:B18)</f>
        <v>4007952</v>
      </c>
      <c r="C7" s="84">
        <f>B7/31</f>
        <v>129288.77419354839</v>
      </c>
      <c r="D7" s="50">
        <f>SUM(D8:D18)</f>
        <v>2449413</v>
      </c>
      <c r="E7" s="51">
        <f>SUM(E8:E18)</f>
        <v>1558539</v>
      </c>
      <c r="F7" s="49">
        <f>SUM(F8:F18)</f>
        <v>4007952</v>
      </c>
      <c r="G7" s="50">
        <f>F7/31</f>
        <v>129288.77419354839</v>
      </c>
      <c r="H7" s="50">
        <f>SUM(H8:H18)</f>
        <v>2449413</v>
      </c>
      <c r="I7" s="51">
        <f>SUM(I8:I18)</f>
        <v>1558539</v>
      </c>
      <c r="J7" s="49">
        <f>SUM(J17:J46)</f>
        <v>0</v>
      </c>
      <c r="K7" s="115">
        <f>J7/28</f>
        <v>0</v>
      </c>
      <c r="L7" s="50">
        <f>SUM(L17:L46)</f>
        <v>0</v>
      </c>
      <c r="M7" s="51">
        <f>SUM(M17:M46)</f>
        <v>0</v>
      </c>
      <c r="N7" s="49">
        <f>SUM(N17:N46)</f>
        <v>0</v>
      </c>
      <c r="O7" s="50">
        <f>N7/31</f>
        <v>0</v>
      </c>
      <c r="P7" s="50">
        <f>SUM(P17:P46)</f>
        <v>0</v>
      </c>
      <c r="Q7" s="51">
        <f>SUM(Q17:Q46)</f>
        <v>0</v>
      </c>
      <c r="R7" s="49">
        <f>SUM(R17:R46)</f>
        <v>0</v>
      </c>
      <c r="S7" s="50">
        <f>R7/30</f>
        <v>0</v>
      </c>
      <c r="T7" s="50">
        <f>SUM(T17:T46)</f>
        <v>0</v>
      </c>
      <c r="U7" s="51">
        <f>SUM(U17:U46)</f>
        <v>0</v>
      </c>
      <c r="V7" s="49">
        <f>SUM(V17:V46)</f>
        <v>0</v>
      </c>
      <c r="W7" s="50">
        <f>V7/31</f>
        <v>0</v>
      </c>
      <c r="X7" s="50">
        <f>SUM(X17:X46)</f>
        <v>0</v>
      </c>
      <c r="Y7" s="51">
        <f>SUM(Y17:Y46)</f>
        <v>0</v>
      </c>
      <c r="Z7" s="49">
        <f>SUM(Z17:Z46)</f>
        <v>0</v>
      </c>
      <c r="AA7" s="50">
        <f>Z7/30</f>
        <v>0</v>
      </c>
      <c r="AB7" s="50">
        <f>SUM(AB17:AB46)</f>
        <v>0</v>
      </c>
      <c r="AC7" s="51">
        <f>SUM(AC17:AC46)</f>
        <v>0</v>
      </c>
      <c r="AD7" s="49">
        <f>SUM(AD17:AD46)</f>
        <v>0</v>
      </c>
      <c r="AE7" s="50">
        <f>AD7/31</f>
        <v>0</v>
      </c>
      <c r="AF7" s="50">
        <f>SUM(AF17:AF46)</f>
        <v>0</v>
      </c>
      <c r="AG7" s="51">
        <f>SUM(AG17:AG46)</f>
        <v>0</v>
      </c>
      <c r="AH7" s="49">
        <f>SUM(AH17:AH46)</f>
        <v>0</v>
      </c>
      <c r="AI7" s="50">
        <f>AH7/31</f>
        <v>0</v>
      </c>
      <c r="AJ7" s="50">
        <f>SUM(AJ17:AJ46)</f>
        <v>0</v>
      </c>
      <c r="AK7" s="51">
        <f>SUM(AK17:AK46)</f>
        <v>0</v>
      </c>
      <c r="AL7" s="49">
        <f>SUM(AL17:AL46)</f>
        <v>0</v>
      </c>
      <c r="AM7" s="50">
        <f>AL7/30</f>
        <v>0</v>
      </c>
      <c r="AN7" s="50">
        <f>SUM(AN17:AN46)</f>
        <v>0</v>
      </c>
      <c r="AO7" s="51">
        <f>SUM(AO17:AO46)</f>
        <v>0</v>
      </c>
      <c r="AP7" s="49">
        <f>SUM(AP17:AP46)</f>
        <v>0</v>
      </c>
      <c r="AQ7" s="50">
        <f>AP7/31</f>
        <v>0</v>
      </c>
      <c r="AR7" s="50">
        <f>SUM(AR17:AR46)</f>
        <v>0</v>
      </c>
      <c r="AS7" s="51">
        <f>SUM(AS17:AS46)</f>
        <v>0</v>
      </c>
      <c r="AT7" s="49">
        <f>SUM(AT17:AT46)</f>
        <v>0</v>
      </c>
      <c r="AU7" s="50">
        <f>AT7/30</f>
        <v>0</v>
      </c>
      <c r="AV7" s="50">
        <f>SUM(AV17:AV46)</f>
        <v>0</v>
      </c>
      <c r="AW7" s="51">
        <f>SUM(AW17:AW46)</f>
        <v>0</v>
      </c>
      <c r="AX7" s="118">
        <f>SUM(AX17:AX46)</f>
        <v>0</v>
      </c>
      <c r="AY7" s="117">
        <f>AX7/31</f>
        <v>0</v>
      </c>
      <c r="AZ7" s="113">
        <f>SUM(AZ17:AZ46)</f>
        <v>0</v>
      </c>
      <c r="BA7" s="116">
        <f>SUM(BA17:BA46)</f>
        <v>0</v>
      </c>
    </row>
    <row r="8" spans="1:53" x14ac:dyDescent="0.3">
      <c r="A8" s="83" t="s">
        <v>91</v>
      </c>
      <c r="B8" s="49">
        <f t="shared" ref="B8:B16" si="0">D8+E8</f>
        <v>324962</v>
      </c>
      <c r="C8" s="84">
        <f t="shared" ref="C8:C16" si="1">B8/31</f>
        <v>10482.645161290322</v>
      </c>
      <c r="D8" s="140">
        <f t="shared" ref="D8:E16" si="2">H8+L8+P8+T8+X8+AB8+AF8+AJ8+AN8+AR8+AV8+AZ8</f>
        <v>191664</v>
      </c>
      <c r="E8" s="141">
        <f t="shared" si="2"/>
        <v>133298</v>
      </c>
      <c r="F8" s="12">
        <f t="shared" ref="F8:F16" si="3">H8+I8</f>
        <v>324962</v>
      </c>
      <c r="G8" s="32">
        <f t="shared" ref="G8:G16" si="4">F8/31</f>
        <v>10482.645161290322</v>
      </c>
      <c r="H8" s="38">
        <v>191664</v>
      </c>
      <c r="I8" s="39">
        <v>133298</v>
      </c>
      <c r="J8" s="49"/>
      <c r="K8" s="115"/>
      <c r="L8" s="50"/>
      <c r="M8" s="51"/>
      <c r="N8" s="49"/>
      <c r="O8" s="50"/>
      <c r="P8" s="50"/>
      <c r="Q8" s="51"/>
      <c r="R8" s="49"/>
      <c r="S8" s="50"/>
      <c r="T8" s="50"/>
      <c r="U8" s="51"/>
      <c r="V8" s="49"/>
      <c r="W8" s="50"/>
      <c r="X8" s="50"/>
      <c r="Y8" s="51"/>
      <c r="Z8" s="49"/>
      <c r="AA8" s="50"/>
      <c r="AB8" s="50"/>
      <c r="AC8" s="51"/>
      <c r="AD8" s="49"/>
      <c r="AE8" s="50"/>
      <c r="AF8" s="50"/>
      <c r="AG8" s="51"/>
      <c r="AH8" s="49"/>
      <c r="AI8" s="50"/>
      <c r="AJ8" s="50"/>
      <c r="AK8" s="51"/>
      <c r="AL8" s="49"/>
      <c r="AM8" s="50"/>
      <c r="AN8" s="50"/>
      <c r="AO8" s="51"/>
      <c r="AP8" s="49"/>
      <c r="AQ8" s="50"/>
      <c r="AR8" s="50"/>
      <c r="AS8" s="51"/>
      <c r="AT8" s="49"/>
      <c r="AU8" s="50"/>
      <c r="AV8" s="50"/>
      <c r="AW8" s="51"/>
      <c r="AX8" s="137"/>
      <c r="AY8" s="113"/>
      <c r="AZ8" s="113"/>
      <c r="BA8" s="116"/>
    </row>
    <row r="9" spans="1:53" x14ac:dyDescent="0.3">
      <c r="A9" s="83" t="s">
        <v>93</v>
      </c>
      <c r="B9" s="49">
        <f t="shared" si="0"/>
        <v>192932</v>
      </c>
      <c r="C9" s="84">
        <f t="shared" si="1"/>
        <v>6223.6129032258068</v>
      </c>
      <c r="D9" s="140">
        <f t="shared" si="2"/>
        <v>121240</v>
      </c>
      <c r="E9" s="141">
        <f t="shared" si="2"/>
        <v>71692</v>
      </c>
      <c r="F9" s="12">
        <f t="shared" si="3"/>
        <v>192932</v>
      </c>
      <c r="G9" s="32">
        <f t="shared" si="4"/>
        <v>6223.6129032258068</v>
      </c>
      <c r="H9" s="38">
        <v>121240</v>
      </c>
      <c r="I9" s="39">
        <v>71692</v>
      </c>
      <c r="J9" s="49"/>
      <c r="K9" s="115"/>
      <c r="L9" s="50"/>
      <c r="M9" s="51"/>
      <c r="N9" s="49"/>
      <c r="O9" s="50"/>
      <c r="P9" s="50"/>
      <c r="Q9" s="51"/>
      <c r="R9" s="49"/>
      <c r="S9" s="50"/>
      <c r="T9" s="50"/>
      <c r="U9" s="51"/>
      <c r="V9" s="49"/>
      <c r="W9" s="50"/>
      <c r="X9" s="50"/>
      <c r="Y9" s="51"/>
      <c r="Z9" s="49"/>
      <c r="AA9" s="50"/>
      <c r="AB9" s="50"/>
      <c r="AC9" s="51"/>
      <c r="AD9" s="49"/>
      <c r="AE9" s="50"/>
      <c r="AF9" s="50"/>
      <c r="AG9" s="51"/>
      <c r="AH9" s="49"/>
      <c r="AI9" s="50"/>
      <c r="AJ9" s="50"/>
      <c r="AK9" s="51"/>
      <c r="AL9" s="49"/>
      <c r="AM9" s="50"/>
      <c r="AN9" s="50"/>
      <c r="AO9" s="51"/>
      <c r="AP9" s="49"/>
      <c r="AQ9" s="50"/>
      <c r="AR9" s="50"/>
      <c r="AS9" s="51"/>
      <c r="AT9" s="49"/>
      <c r="AU9" s="50"/>
      <c r="AV9" s="50"/>
      <c r="AW9" s="51"/>
      <c r="AX9" s="137"/>
      <c r="AY9" s="113"/>
      <c r="AZ9" s="113"/>
      <c r="BA9" s="116"/>
    </row>
    <row r="10" spans="1:53" x14ac:dyDescent="0.3">
      <c r="A10" s="83" t="s">
        <v>95</v>
      </c>
      <c r="B10" s="49">
        <f t="shared" si="0"/>
        <v>411192</v>
      </c>
      <c r="C10" s="84">
        <f t="shared" si="1"/>
        <v>13264.258064516129</v>
      </c>
      <c r="D10" s="140">
        <f t="shared" si="2"/>
        <v>245501</v>
      </c>
      <c r="E10" s="141">
        <f t="shared" si="2"/>
        <v>165691</v>
      </c>
      <c r="F10" s="12">
        <f t="shared" si="3"/>
        <v>411192</v>
      </c>
      <c r="G10" s="32">
        <f t="shared" si="4"/>
        <v>13264.258064516129</v>
      </c>
      <c r="H10" s="38">
        <v>245501</v>
      </c>
      <c r="I10" s="39">
        <v>165691</v>
      </c>
      <c r="J10" s="49"/>
      <c r="K10" s="115"/>
      <c r="L10" s="50"/>
      <c r="M10" s="51"/>
      <c r="N10" s="49"/>
      <c r="O10" s="50"/>
      <c r="P10" s="50"/>
      <c r="Q10" s="51"/>
      <c r="R10" s="49"/>
      <c r="S10" s="50"/>
      <c r="T10" s="50"/>
      <c r="U10" s="51"/>
      <c r="V10" s="49"/>
      <c r="W10" s="50"/>
      <c r="X10" s="50"/>
      <c r="Y10" s="51"/>
      <c r="Z10" s="49"/>
      <c r="AA10" s="50"/>
      <c r="AB10" s="50"/>
      <c r="AC10" s="51"/>
      <c r="AD10" s="49"/>
      <c r="AE10" s="50"/>
      <c r="AF10" s="50"/>
      <c r="AG10" s="51"/>
      <c r="AH10" s="49"/>
      <c r="AI10" s="50"/>
      <c r="AJ10" s="50"/>
      <c r="AK10" s="51"/>
      <c r="AL10" s="49"/>
      <c r="AM10" s="50"/>
      <c r="AN10" s="50"/>
      <c r="AO10" s="51"/>
      <c r="AP10" s="49"/>
      <c r="AQ10" s="50"/>
      <c r="AR10" s="50"/>
      <c r="AS10" s="51"/>
      <c r="AT10" s="49"/>
      <c r="AU10" s="50"/>
      <c r="AV10" s="50"/>
      <c r="AW10" s="51"/>
      <c r="AX10" s="137"/>
      <c r="AY10" s="113"/>
      <c r="AZ10" s="113"/>
      <c r="BA10" s="116"/>
    </row>
    <row r="11" spans="1:53" x14ac:dyDescent="0.3">
      <c r="A11" s="83" t="s">
        <v>97</v>
      </c>
      <c r="B11" s="49">
        <f t="shared" si="0"/>
        <v>606597</v>
      </c>
      <c r="C11" s="84">
        <f t="shared" si="1"/>
        <v>19567.645161290322</v>
      </c>
      <c r="D11" s="140">
        <f t="shared" si="2"/>
        <v>357429</v>
      </c>
      <c r="E11" s="141">
        <f t="shared" si="2"/>
        <v>249168</v>
      </c>
      <c r="F11" s="12">
        <f t="shared" si="3"/>
        <v>606597</v>
      </c>
      <c r="G11" s="32">
        <f t="shared" si="4"/>
        <v>19567.645161290322</v>
      </c>
      <c r="H11" s="38">
        <v>357429</v>
      </c>
      <c r="I11" s="39">
        <v>249168</v>
      </c>
      <c r="J11" s="49"/>
      <c r="K11" s="115"/>
      <c r="L11" s="50"/>
      <c r="M11" s="51"/>
      <c r="N11" s="49"/>
      <c r="O11" s="50"/>
      <c r="P11" s="50"/>
      <c r="Q11" s="51"/>
      <c r="R11" s="49"/>
      <c r="S11" s="50"/>
      <c r="T11" s="50"/>
      <c r="U11" s="51"/>
      <c r="V11" s="49"/>
      <c r="W11" s="50"/>
      <c r="X11" s="50"/>
      <c r="Y11" s="51"/>
      <c r="Z11" s="49"/>
      <c r="AA11" s="50"/>
      <c r="AB11" s="50"/>
      <c r="AC11" s="51"/>
      <c r="AD11" s="49"/>
      <c r="AE11" s="50"/>
      <c r="AF11" s="50"/>
      <c r="AG11" s="51"/>
      <c r="AH11" s="49"/>
      <c r="AI11" s="50"/>
      <c r="AJ11" s="50"/>
      <c r="AK11" s="51"/>
      <c r="AL11" s="49"/>
      <c r="AM11" s="50"/>
      <c r="AN11" s="50"/>
      <c r="AO11" s="51"/>
      <c r="AP11" s="49"/>
      <c r="AQ11" s="50"/>
      <c r="AR11" s="50"/>
      <c r="AS11" s="51"/>
      <c r="AT11" s="49"/>
      <c r="AU11" s="50"/>
      <c r="AV11" s="50"/>
      <c r="AW11" s="51"/>
      <c r="AX11" s="137"/>
      <c r="AY11" s="113"/>
      <c r="AZ11" s="113"/>
      <c r="BA11" s="116"/>
    </row>
    <row r="12" spans="1:53" x14ac:dyDescent="0.3">
      <c r="A12" s="83" t="s">
        <v>99</v>
      </c>
      <c r="B12" s="49">
        <f t="shared" si="0"/>
        <v>559253</v>
      </c>
      <c r="C12" s="84">
        <f t="shared" si="1"/>
        <v>18040.419354838708</v>
      </c>
      <c r="D12" s="140">
        <f t="shared" si="2"/>
        <v>333106</v>
      </c>
      <c r="E12" s="141">
        <f t="shared" si="2"/>
        <v>226147</v>
      </c>
      <c r="F12" s="12">
        <f t="shared" si="3"/>
        <v>559253</v>
      </c>
      <c r="G12" s="32">
        <f t="shared" si="4"/>
        <v>18040.419354838708</v>
      </c>
      <c r="H12" s="38">
        <v>333106</v>
      </c>
      <c r="I12" s="39">
        <v>226147</v>
      </c>
      <c r="J12" s="49"/>
      <c r="K12" s="115"/>
      <c r="L12" s="50"/>
      <c r="M12" s="51"/>
      <c r="N12" s="49"/>
      <c r="O12" s="50"/>
      <c r="P12" s="50"/>
      <c r="Q12" s="51"/>
      <c r="R12" s="49"/>
      <c r="S12" s="50"/>
      <c r="T12" s="50"/>
      <c r="U12" s="51"/>
      <c r="V12" s="49"/>
      <c r="W12" s="50"/>
      <c r="X12" s="50"/>
      <c r="Y12" s="51"/>
      <c r="Z12" s="49"/>
      <c r="AA12" s="50"/>
      <c r="AB12" s="50"/>
      <c r="AC12" s="51"/>
      <c r="AD12" s="49"/>
      <c r="AE12" s="50"/>
      <c r="AF12" s="50"/>
      <c r="AG12" s="51"/>
      <c r="AH12" s="49"/>
      <c r="AI12" s="50"/>
      <c r="AJ12" s="50"/>
      <c r="AK12" s="51"/>
      <c r="AL12" s="49"/>
      <c r="AM12" s="50"/>
      <c r="AN12" s="50"/>
      <c r="AO12" s="51"/>
      <c r="AP12" s="49"/>
      <c r="AQ12" s="50"/>
      <c r="AR12" s="50"/>
      <c r="AS12" s="51"/>
      <c r="AT12" s="49"/>
      <c r="AU12" s="50"/>
      <c r="AV12" s="50"/>
      <c r="AW12" s="51"/>
      <c r="AX12" s="137"/>
      <c r="AY12" s="113"/>
      <c r="AZ12" s="113"/>
      <c r="BA12" s="116"/>
    </row>
    <row r="13" spans="1:53" x14ac:dyDescent="0.3">
      <c r="A13" s="83" t="s">
        <v>101</v>
      </c>
      <c r="B13" s="49">
        <f t="shared" si="0"/>
        <v>564259</v>
      </c>
      <c r="C13" s="84">
        <f t="shared" si="1"/>
        <v>18201.903225806451</v>
      </c>
      <c r="D13" s="140">
        <f t="shared" si="2"/>
        <v>344142</v>
      </c>
      <c r="E13" s="141">
        <f t="shared" si="2"/>
        <v>220117</v>
      </c>
      <c r="F13" s="12">
        <f t="shared" si="3"/>
        <v>564259</v>
      </c>
      <c r="G13" s="32">
        <f t="shared" si="4"/>
        <v>18201.903225806451</v>
      </c>
      <c r="H13" s="38">
        <v>344142</v>
      </c>
      <c r="I13" s="39">
        <v>220117</v>
      </c>
      <c r="J13" s="49"/>
      <c r="K13" s="115"/>
      <c r="L13" s="50"/>
      <c r="M13" s="51"/>
      <c r="N13" s="49"/>
      <c r="O13" s="50"/>
      <c r="P13" s="50"/>
      <c r="Q13" s="51"/>
      <c r="R13" s="49"/>
      <c r="S13" s="50"/>
      <c r="T13" s="50"/>
      <c r="U13" s="51"/>
      <c r="V13" s="49"/>
      <c r="W13" s="50"/>
      <c r="X13" s="50"/>
      <c r="Y13" s="51"/>
      <c r="Z13" s="49"/>
      <c r="AA13" s="50"/>
      <c r="AB13" s="50"/>
      <c r="AC13" s="51"/>
      <c r="AD13" s="49"/>
      <c r="AE13" s="50"/>
      <c r="AF13" s="50"/>
      <c r="AG13" s="51"/>
      <c r="AH13" s="49"/>
      <c r="AI13" s="50"/>
      <c r="AJ13" s="50"/>
      <c r="AK13" s="51"/>
      <c r="AL13" s="49"/>
      <c r="AM13" s="50"/>
      <c r="AN13" s="50"/>
      <c r="AO13" s="51"/>
      <c r="AP13" s="49"/>
      <c r="AQ13" s="50"/>
      <c r="AR13" s="50"/>
      <c r="AS13" s="51"/>
      <c r="AT13" s="49"/>
      <c r="AU13" s="50"/>
      <c r="AV13" s="50"/>
      <c r="AW13" s="51"/>
      <c r="AX13" s="137"/>
      <c r="AY13" s="113"/>
      <c r="AZ13" s="113"/>
      <c r="BA13" s="116"/>
    </row>
    <row r="14" spans="1:53" x14ac:dyDescent="0.3">
      <c r="A14" s="83" t="s">
        <v>103</v>
      </c>
      <c r="B14" s="49">
        <f t="shared" si="0"/>
        <v>218794</v>
      </c>
      <c r="C14" s="84">
        <f t="shared" si="1"/>
        <v>7057.8709677419356</v>
      </c>
      <c r="D14" s="140">
        <f t="shared" si="2"/>
        <v>137057</v>
      </c>
      <c r="E14" s="141">
        <f t="shared" si="2"/>
        <v>81737</v>
      </c>
      <c r="F14" s="12">
        <f t="shared" si="3"/>
        <v>218794</v>
      </c>
      <c r="G14" s="32">
        <f t="shared" si="4"/>
        <v>7057.8709677419356</v>
      </c>
      <c r="H14" s="38">
        <v>137057</v>
      </c>
      <c r="I14" s="39">
        <v>81737</v>
      </c>
      <c r="J14" s="49"/>
      <c r="K14" s="115"/>
      <c r="L14" s="50"/>
      <c r="M14" s="51"/>
      <c r="N14" s="49"/>
      <c r="O14" s="50"/>
      <c r="P14" s="50"/>
      <c r="Q14" s="51"/>
      <c r="R14" s="49"/>
      <c r="S14" s="50"/>
      <c r="T14" s="50"/>
      <c r="U14" s="51"/>
      <c r="V14" s="49"/>
      <c r="W14" s="50"/>
      <c r="X14" s="50"/>
      <c r="Y14" s="51"/>
      <c r="Z14" s="49"/>
      <c r="AA14" s="50"/>
      <c r="AB14" s="50"/>
      <c r="AC14" s="51"/>
      <c r="AD14" s="49"/>
      <c r="AE14" s="50"/>
      <c r="AF14" s="50"/>
      <c r="AG14" s="51"/>
      <c r="AH14" s="49"/>
      <c r="AI14" s="50"/>
      <c r="AJ14" s="50"/>
      <c r="AK14" s="51"/>
      <c r="AL14" s="49"/>
      <c r="AM14" s="50"/>
      <c r="AN14" s="50"/>
      <c r="AO14" s="51"/>
      <c r="AP14" s="49"/>
      <c r="AQ14" s="50"/>
      <c r="AR14" s="50"/>
      <c r="AS14" s="51"/>
      <c r="AT14" s="49"/>
      <c r="AU14" s="50"/>
      <c r="AV14" s="50"/>
      <c r="AW14" s="51"/>
      <c r="AX14" s="137"/>
      <c r="AY14" s="113"/>
      <c r="AZ14" s="113"/>
      <c r="BA14" s="116"/>
    </row>
    <row r="15" spans="1:53" x14ac:dyDescent="0.3">
      <c r="A15" s="83" t="s">
        <v>105</v>
      </c>
      <c r="B15" s="49">
        <f t="shared" si="0"/>
        <v>399773</v>
      </c>
      <c r="C15" s="84">
        <f t="shared" si="1"/>
        <v>12895.903225806451</v>
      </c>
      <c r="D15" s="140">
        <f t="shared" si="2"/>
        <v>238851</v>
      </c>
      <c r="E15" s="141">
        <f t="shared" si="2"/>
        <v>160922</v>
      </c>
      <c r="F15" s="12">
        <f t="shared" si="3"/>
        <v>399773</v>
      </c>
      <c r="G15" s="32">
        <f t="shared" si="4"/>
        <v>12895.903225806451</v>
      </c>
      <c r="H15" s="38">
        <v>238851</v>
      </c>
      <c r="I15" s="39">
        <v>160922</v>
      </c>
      <c r="J15" s="49"/>
      <c r="K15" s="115"/>
      <c r="L15" s="50"/>
      <c r="M15" s="51"/>
      <c r="N15" s="49"/>
      <c r="O15" s="50"/>
      <c r="P15" s="50"/>
      <c r="Q15" s="51"/>
      <c r="R15" s="49"/>
      <c r="S15" s="50"/>
      <c r="T15" s="50"/>
      <c r="U15" s="51"/>
      <c r="V15" s="49"/>
      <c r="W15" s="50"/>
      <c r="X15" s="50"/>
      <c r="Y15" s="51"/>
      <c r="Z15" s="49"/>
      <c r="AA15" s="50"/>
      <c r="AB15" s="50"/>
      <c r="AC15" s="51"/>
      <c r="AD15" s="49"/>
      <c r="AE15" s="50"/>
      <c r="AF15" s="50"/>
      <c r="AG15" s="51"/>
      <c r="AH15" s="49"/>
      <c r="AI15" s="50"/>
      <c r="AJ15" s="50"/>
      <c r="AK15" s="51"/>
      <c r="AL15" s="49"/>
      <c r="AM15" s="50"/>
      <c r="AN15" s="50"/>
      <c r="AO15" s="51"/>
      <c r="AP15" s="49"/>
      <c r="AQ15" s="50"/>
      <c r="AR15" s="50"/>
      <c r="AS15" s="51"/>
      <c r="AT15" s="49"/>
      <c r="AU15" s="50"/>
      <c r="AV15" s="50"/>
      <c r="AW15" s="51"/>
      <c r="AX15" s="137"/>
      <c r="AY15" s="113"/>
      <c r="AZ15" s="113"/>
      <c r="BA15" s="116"/>
    </row>
    <row r="16" spans="1:53" x14ac:dyDescent="0.3">
      <c r="A16" s="83" t="s">
        <v>11</v>
      </c>
      <c r="B16" s="49">
        <f t="shared" si="0"/>
        <v>284810</v>
      </c>
      <c r="C16" s="84">
        <f t="shared" si="1"/>
        <v>9187.4193548387102</v>
      </c>
      <c r="D16" s="140">
        <f t="shared" si="2"/>
        <v>187092</v>
      </c>
      <c r="E16" s="141">
        <f t="shared" si="2"/>
        <v>97718</v>
      </c>
      <c r="F16" s="12">
        <f t="shared" si="3"/>
        <v>284810</v>
      </c>
      <c r="G16" s="32">
        <f t="shared" si="4"/>
        <v>9187.4193548387102</v>
      </c>
      <c r="H16" s="38">
        <v>187092</v>
      </c>
      <c r="I16" s="39">
        <v>97718</v>
      </c>
      <c r="J16" s="49"/>
      <c r="K16" s="115"/>
      <c r="L16" s="50"/>
      <c r="M16" s="51"/>
      <c r="N16" s="49"/>
      <c r="O16" s="50"/>
      <c r="P16" s="50"/>
      <c r="Q16" s="51"/>
      <c r="R16" s="49"/>
      <c r="S16" s="50"/>
      <c r="T16" s="50"/>
      <c r="U16" s="51"/>
      <c r="V16" s="49"/>
      <c r="W16" s="50"/>
      <c r="X16" s="50"/>
      <c r="Y16" s="51"/>
      <c r="Z16" s="49"/>
      <c r="AA16" s="50"/>
      <c r="AB16" s="50"/>
      <c r="AC16" s="51"/>
      <c r="AD16" s="49"/>
      <c r="AE16" s="50"/>
      <c r="AF16" s="50"/>
      <c r="AG16" s="51"/>
      <c r="AH16" s="49"/>
      <c r="AI16" s="50"/>
      <c r="AJ16" s="50"/>
      <c r="AK16" s="51"/>
      <c r="AL16" s="49"/>
      <c r="AM16" s="50"/>
      <c r="AN16" s="50"/>
      <c r="AO16" s="51"/>
      <c r="AP16" s="49"/>
      <c r="AQ16" s="50"/>
      <c r="AR16" s="50"/>
      <c r="AS16" s="51"/>
      <c r="AT16" s="49"/>
      <c r="AU16" s="50"/>
      <c r="AV16" s="50"/>
      <c r="AW16" s="51"/>
      <c r="AX16" s="137"/>
      <c r="AY16" s="113"/>
      <c r="AZ16" s="113"/>
      <c r="BA16" s="116"/>
    </row>
    <row r="17" spans="1:53" x14ac:dyDescent="0.3">
      <c r="A17" s="73" t="s">
        <v>89</v>
      </c>
      <c r="B17" s="70">
        <f>D17+E17</f>
        <v>235589</v>
      </c>
      <c r="C17" s="84">
        <f>B17/31</f>
        <v>7599.6451612903229</v>
      </c>
      <c r="D17" s="10">
        <f>H17+L17+P17+T17+X17+AB17+AF17+AJ17+AN17+AR17+AV17+AZ17</f>
        <v>151560</v>
      </c>
      <c r="E17" s="13">
        <f>I17+M17+Q17+U17+Y17+AC17+AG17+AK17+AO17+AS17+AW17+BA17</f>
        <v>84029</v>
      </c>
      <c r="F17" s="12">
        <f>H17+I17</f>
        <v>235589</v>
      </c>
      <c r="G17" s="32">
        <f>F17/31</f>
        <v>7599.6451612903229</v>
      </c>
      <c r="H17" s="38">
        <v>151560</v>
      </c>
      <c r="I17" s="39">
        <v>84029</v>
      </c>
      <c r="J17" s="12">
        <f>L17+M17</f>
        <v>0</v>
      </c>
      <c r="K17" s="138">
        <f>J17/28</f>
        <v>0</v>
      </c>
      <c r="L17" s="38"/>
      <c r="M17" s="39"/>
      <c r="N17" s="12">
        <f>P17+Q17</f>
        <v>0</v>
      </c>
      <c r="O17" s="32">
        <f>N17/31</f>
        <v>0</v>
      </c>
      <c r="P17" s="38"/>
      <c r="Q17" s="39"/>
      <c r="R17" s="12">
        <f>T17+U17</f>
        <v>0</v>
      </c>
      <c r="S17" s="32">
        <f>R17/30</f>
        <v>0</v>
      </c>
      <c r="T17" s="38"/>
      <c r="U17" s="39"/>
      <c r="V17" s="12">
        <f>X17+Y17</f>
        <v>0</v>
      </c>
      <c r="W17" s="52">
        <f>V17/10</f>
        <v>0</v>
      </c>
      <c r="X17" s="38"/>
      <c r="Y17" s="39"/>
      <c r="Z17" s="12">
        <f>AB17+AC17</f>
        <v>0</v>
      </c>
      <c r="AA17" s="32">
        <f>Z17/30</f>
        <v>0</v>
      </c>
      <c r="AB17" s="38"/>
      <c r="AC17" s="39"/>
      <c r="AD17" s="12">
        <f>AF17+AG17</f>
        <v>0</v>
      </c>
      <c r="AE17" s="32">
        <f>AD17/31</f>
        <v>0</v>
      </c>
      <c r="AF17" s="38"/>
      <c r="AG17" s="39"/>
      <c r="AH17" s="12">
        <f>AJ17+AK17</f>
        <v>0</v>
      </c>
      <c r="AI17" s="32">
        <f>AH17/31</f>
        <v>0</v>
      </c>
      <c r="AJ17" s="38"/>
      <c r="AK17" s="39"/>
      <c r="AL17" s="12">
        <f>AN17+AO17</f>
        <v>0</v>
      </c>
      <c r="AM17" s="32">
        <f>AL17/30</f>
        <v>0</v>
      </c>
      <c r="AN17" s="38"/>
      <c r="AO17" s="39"/>
      <c r="AP17" s="12">
        <f>AR17+AS17</f>
        <v>0</v>
      </c>
      <c r="AQ17" s="32">
        <f>AP17/31</f>
        <v>0</v>
      </c>
      <c r="AR17" s="38"/>
      <c r="AS17" s="39"/>
      <c r="AT17" s="12">
        <f>AV17+AW17</f>
        <v>0</v>
      </c>
      <c r="AU17" s="32">
        <f>AT17/30</f>
        <v>0</v>
      </c>
      <c r="AV17" s="38"/>
      <c r="AW17" s="39"/>
      <c r="AX17" s="114">
        <f>AZ17+BA17</f>
        <v>0</v>
      </c>
      <c r="AY17" s="113">
        <f>AX17/31</f>
        <v>0</v>
      </c>
      <c r="AZ17" s="112"/>
      <c r="BA17" s="111"/>
    </row>
    <row r="18" spans="1:53" ht="17.25" thickBot="1" x14ac:dyDescent="0.35">
      <c r="A18" s="76" t="s">
        <v>88</v>
      </c>
      <c r="B18" s="71">
        <f>D18+E18</f>
        <v>209791</v>
      </c>
      <c r="C18" s="104">
        <f>B18/31</f>
        <v>6767.4516129032254</v>
      </c>
      <c r="D18" s="53">
        <f>H18+L18+P18+T18+X18+AB18+AF18+AJ18+AN18+AR18+AV18+AZ18</f>
        <v>141771</v>
      </c>
      <c r="E18" s="60">
        <f>I18+M18+Q18+U18+Y18+AC18+AG18+AK18+AO18+AS18+AW18+BA18</f>
        <v>68020</v>
      </c>
      <c r="F18" s="14">
        <f>H18+I18</f>
        <v>209791</v>
      </c>
      <c r="G18" s="33">
        <f>F18/31</f>
        <v>6767.4516129032254</v>
      </c>
      <c r="H18" s="40">
        <v>141771</v>
      </c>
      <c r="I18" s="41">
        <v>68020</v>
      </c>
      <c r="J18" s="14">
        <f>L18+M18</f>
        <v>0</v>
      </c>
      <c r="K18" s="139">
        <f>J18/28</f>
        <v>0</v>
      </c>
      <c r="L18" s="40"/>
      <c r="M18" s="41"/>
      <c r="N18" s="14">
        <f>P18+Q18</f>
        <v>0</v>
      </c>
      <c r="O18" s="33">
        <f>N18/31</f>
        <v>0</v>
      </c>
      <c r="P18" s="40"/>
      <c r="Q18" s="41"/>
      <c r="R18" s="14">
        <f>T18+U18</f>
        <v>0</v>
      </c>
      <c r="S18" s="33">
        <f>R18/30</f>
        <v>0</v>
      </c>
      <c r="T18" s="40"/>
      <c r="U18" s="41"/>
      <c r="V18" s="14">
        <f>X18+Y18</f>
        <v>0</v>
      </c>
      <c r="W18" s="69">
        <f>V18/10</f>
        <v>0</v>
      </c>
      <c r="X18" s="40"/>
      <c r="Y18" s="41"/>
      <c r="Z18" s="14">
        <f>AB18+AC18</f>
        <v>0</v>
      </c>
      <c r="AA18" s="33">
        <f>Z18/30</f>
        <v>0</v>
      </c>
      <c r="AB18" s="40"/>
      <c r="AC18" s="41"/>
      <c r="AD18" s="14">
        <f>AF18+AG18</f>
        <v>0</v>
      </c>
      <c r="AE18" s="33">
        <f>AD18/31</f>
        <v>0</v>
      </c>
      <c r="AF18" s="40"/>
      <c r="AG18" s="41"/>
      <c r="AH18" s="14">
        <f>AJ18+AK18</f>
        <v>0</v>
      </c>
      <c r="AI18" s="33">
        <f>AH18/31</f>
        <v>0</v>
      </c>
      <c r="AJ18" s="40"/>
      <c r="AK18" s="41"/>
      <c r="AL18" s="14">
        <f>AN18+AO18</f>
        <v>0</v>
      </c>
      <c r="AM18" s="33">
        <f>AL18/30</f>
        <v>0</v>
      </c>
      <c r="AN18" s="40"/>
      <c r="AO18" s="41"/>
      <c r="AP18" s="14">
        <f>AR18+AS18</f>
        <v>0</v>
      </c>
      <c r="AQ18" s="33">
        <f>AP18/31</f>
        <v>0</v>
      </c>
      <c r="AR18" s="40"/>
      <c r="AS18" s="41"/>
      <c r="AT18" s="14">
        <f>AV18+AW18</f>
        <v>0</v>
      </c>
      <c r="AU18" s="33">
        <f>AT18/30</f>
        <v>0</v>
      </c>
      <c r="AV18" s="40"/>
      <c r="AW18" s="41"/>
      <c r="AX18" s="110">
        <f>AZ18+BA18</f>
        <v>0</v>
      </c>
      <c r="AY18" s="109">
        <f>AX18/31</f>
        <v>0</v>
      </c>
      <c r="AZ18" s="108"/>
      <c r="BA18" s="107"/>
    </row>
    <row r="19" spans="1:53" x14ac:dyDescent="0.3">
      <c r="B19" s="194"/>
      <c r="C19" s="194"/>
      <c r="D19" s="194"/>
      <c r="E19" s="194"/>
      <c r="V19" s="106"/>
      <c r="W19" s="106"/>
      <c r="X19" s="106"/>
      <c r="Y19" s="106"/>
    </row>
  </sheetData>
  <mergeCells count="55">
    <mergeCell ref="AX5:AY5"/>
    <mergeCell ref="AZ5:AZ6"/>
    <mergeCell ref="BA5:BA6"/>
    <mergeCell ref="B2:E2"/>
    <mergeCell ref="B19:E19"/>
    <mergeCell ref="AP5:AQ5"/>
    <mergeCell ref="AR5:AR6"/>
    <mergeCell ref="AS5:AS6"/>
    <mergeCell ref="AT5:AU5"/>
    <mergeCell ref="AV5:AV6"/>
    <mergeCell ref="AW5:AW6"/>
    <mergeCell ref="AH5:AI5"/>
    <mergeCell ref="AJ5:AJ6"/>
    <mergeCell ref="AK5:AK6"/>
    <mergeCell ref="AL5:AM5"/>
    <mergeCell ref="AN5:AN6"/>
    <mergeCell ref="AO5:AO6"/>
    <mergeCell ref="Z5:AA5"/>
    <mergeCell ref="AB5:AB6"/>
    <mergeCell ref="AC5:AC6"/>
    <mergeCell ref="AD5:AE5"/>
    <mergeCell ref="AF5:AF6"/>
    <mergeCell ref="AG5:AG6"/>
    <mergeCell ref="R5:S5"/>
    <mergeCell ref="T5:T6"/>
    <mergeCell ref="U5:U6"/>
    <mergeCell ref="V5:W5"/>
    <mergeCell ref="X5:X6"/>
    <mergeCell ref="Y5:Y6"/>
    <mergeCell ref="AT4:AW4"/>
    <mergeCell ref="AX4:BA4"/>
    <mergeCell ref="B5:C5"/>
    <mergeCell ref="D5:D6"/>
    <mergeCell ref="E5:E6"/>
    <mergeCell ref="F5:G5"/>
    <mergeCell ref="H5:H6"/>
    <mergeCell ref="I5:I6"/>
    <mergeCell ref="J5:K5"/>
    <mergeCell ref="L5:L6"/>
    <mergeCell ref="V4:Y4"/>
    <mergeCell ref="Z4:AC4"/>
    <mergeCell ref="AD4:AG4"/>
    <mergeCell ref="AH4:AK4"/>
    <mergeCell ref="AL4:AO4"/>
    <mergeCell ref="AP4:AS4"/>
    <mergeCell ref="A4:A6"/>
    <mergeCell ref="B4:E4"/>
    <mergeCell ref="F4:I4"/>
    <mergeCell ref="J4:M4"/>
    <mergeCell ref="N4:Q4"/>
    <mergeCell ref="R4:U4"/>
    <mergeCell ref="M5:M6"/>
    <mergeCell ref="N5:O5"/>
    <mergeCell ref="P5:P6"/>
    <mergeCell ref="Q5:Q6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BA19"/>
  <sheetViews>
    <sheetView workbookViewId="0">
      <selection activeCell="A4" sqref="A4:A6"/>
    </sheetView>
  </sheetViews>
  <sheetFormatPr defaultRowHeight="16.5" x14ac:dyDescent="0.3"/>
  <cols>
    <col min="1" max="1" width="12.625" customWidth="1"/>
    <col min="6" max="21" width="9" customWidth="1"/>
  </cols>
  <sheetData>
    <row r="2" spans="1:53" ht="20.25" x14ac:dyDescent="0.3">
      <c r="A2" s="6"/>
      <c r="B2" s="146" t="s">
        <v>90</v>
      </c>
      <c r="C2" s="146"/>
      <c r="D2" s="146"/>
      <c r="E2" s="146"/>
      <c r="F2" s="146"/>
      <c r="G2" s="13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7.25" thickBo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3">
      <c r="A4" s="173" t="s">
        <v>0</v>
      </c>
      <c r="B4" s="166" t="s">
        <v>34</v>
      </c>
      <c r="C4" s="167"/>
      <c r="D4" s="167"/>
      <c r="E4" s="168"/>
      <c r="F4" s="166" t="s">
        <v>33</v>
      </c>
      <c r="G4" s="167"/>
      <c r="H4" s="167"/>
      <c r="I4" s="168"/>
      <c r="J4" s="166" t="s">
        <v>45</v>
      </c>
      <c r="K4" s="167"/>
      <c r="L4" s="167"/>
      <c r="M4" s="168"/>
      <c r="N4" s="166" t="s">
        <v>46</v>
      </c>
      <c r="O4" s="167"/>
      <c r="P4" s="167"/>
      <c r="Q4" s="168"/>
      <c r="R4" s="166" t="s">
        <v>47</v>
      </c>
      <c r="S4" s="167"/>
      <c r="T4" s="167"/>
      <c r="U4" s="168"/>
      <c r="V4" s="166" t="s">
        <v>48</v>
      </c>
      <c r="W4" s="167"/>
      <c r="X4" s="167"/>
      <c r="Y4" s="168"/>
      <c r="Z4" s="166" t="s">
        <v>49</v>
      </c>
      <c r="AA4" s="167"/>
      <c r="AB4" s="167"/>
      <c r="AC4" s="168"/>
      <c r="AD4" s="166" t="s">
        <v>50</v>
      </c>
      <c r="AE4" s="167"/>
      <c r="AF4" s="167"/>
      <c r="AG4" s="168"/>
      <c r="AH4" s="167" t="s">
        <v>52</v>
      </c>
      <c r="AI4" s="167"/>
      <c r="AJ4" s="167"/>
      <c r="AK4" s="168"/>
      <c r="AL4" s="166" t="s">
        <v>79</v>
      </c>
      <c r="AM4" s="167"/>
      <c r="AN4" s="167"/>
      <c r="AO4" s="168"/>
      <c r="AP4" s="166" t="s">
        <v>80</v>
      </c>
      <c r="AQ4" s="167"/>
      <c r="AR4" s="167"/>
      <c r="AS4" s="168"/>
      <c r="AT4" s="166" t="s">
        <v>81</v>
      </c>
      <c r="AU4" s="167"/>
      <c r="AV4" s="167"/>
      <c r="AW4" s="168"/>
      <c r="AX4" s="166" t="s">
        <v>82</v>
      </c>
      <c r="AY4" s="167"/>
      <c r="AZ4" s="167"/>
      <c r="BA4" s="168"/>
    </row>
    <row r="5" spans="1:53" ht="29.25" customHeight="1" x14ac:dyDescent="0.3">
      <c r="A5" s="174"/>
      <c r="B5" s="169" t="s">
        <v>42</v>
      </c>
      <c r="C5" s="170"/>
      <c r="D5" s="171" t="s">
        <v>1</v>
      </c>
      <c r="E5" s="164" t="s">
        <v>2</v>
      </c>
      <c r="F5" s="169" t="s">
        <v>42</v>
      </c>
      <c r="G5" s="170"/>
      <c r="H5" s="171" t="s">
        <v>1</v>
      </c>
      <c r="I5" s="164" t="s">
        <v>2</v>
      </c>
      <c r="J5" s="169" t="s">
        <v>42</v>
      </c>
      <c r="K5" s="170"/>
      <c r="L5" s="171" t="s">
        <v>1</v>
      </c>
      <c r="M5" s="164" t="s">
        <v>2</v>
      </c>
      <c r="N5" s="169" t="s">
        <v>42</v>
      </c>
      <c r="O5" s="170"/>
      <c r="P5" s="171" t="s">
        <v>1</v>
      </c>
      <c r="Q5" s="164" t="s">
        <v>2</v>
      </c>
      <c r="R5" s="169" t="s">
        <v>42</v>
      </c>
      <c r="S5" s="170"/>
      <c r="T5" s="171" t="s">
        <v>1</v>
      </c>
      <c r="U5" s="164" t="s">
        <v>2</v>
      </c>
      <c r="V5" s="169" t="s">
        <v>42</v>
      </c>
      <c r="W5" s="170"/>
      <c r="X5" s="171" t="s">
        <v>1</v>
      </c>
      <c r="Y5" s="164" t="s">
        <v>2</v>
      </c>
      <c r="Z5" s="169" t="s">
        <v>42</v>
      </c>
      <c r="AA5" s="170"/>
      <c r="AB5" s="171" t="s">
        <v>1</v>
      </c>
      <c r="AC5" s="164" t="s">
        <v>2</v>
      </c>
      <c r="AD5" s="169" t="s">
        <v>42</v>
      </c>
      <c r="AE5" s="170"/>
      <c r="AF5" s="171" t="s">
        <v>1</v>
      </c>
      <c r="AG5" s="164" t="s">
        <v>2</v>
      </c>
      <c r="AH5" s="170" t="s">
        <v>42</v>
      </c>
      <c r="AI5" s="170"/>
      <c r="AJ5" s="171" t="s">
        <v>1</v>
      </c>
      <c r="AK5" s="164" t="s">
        <v>2</v>
      </c>
      <c r="AL5" s="169" t="s">
        <v>42</v>
      </c>
      <c r="AM5" s="170"/>
      <c r="AN5" s="171" t="s">
        <v>1</v>
      </c>
      <c r="AO5" s="164" t="s">
        <v>2</v>
      </c>
      <c r="AP5" s="169" t="s">
        <v>42</v>
      </c>
      <c r="AQ5" s="170"/>
      <c r="AR5" s="171" t="s">
        <v>1</v>
      </c>
      <c r="AS5" s="164" t="s">
        <v>2</v>
      </c>
      <c r="AT5" s="169" t="s">
        <v>42</v>
      </c>
      <c r="AU5" s="170"/>
      <c r="AV5" s="171" t="s">
        <v>1</v>
      </c>
      <c r="AW5" s="164" t="s">
        <v>2</v>
      </c>
      <c r="AX5" s="169" t="s">
        <v>42</v>
      </c>
      <c r="AY5" s="170"/>
      <c r="AZ5" s="171" t="s">
        <v>1</v>
      </c>
      <c r="BA5" s="164" t="s">
        <v>2</v>
      </c>
    </row>
    <row r="6" spans="1:53" ht="17.25" thickBot="1" x14ac:dyDescent="0.35">
      <c r="A6" s="175"/>
      <c r="B6" s="18" t="s">
        <v>40</v>
      </c>
      <c r="C6" s="19" t="s">
        <v>43</v>
      </c>
      <c r="D6" s="172"/>
      <c r="E6" s="165"/>
      <c r="F6" s="18" t="s">
        <v>40</v>
      </c>
      <c r="G6" s="19" t="s">
        <v>43</v>
      </c>
      <c r="H6" s="172"/>
      <c r="I6" s="165"/>
      <c r="J6" s="18" t="s">
        <v>40</v>
      </c>
      <c r="K6" s="19" t="s">
        <v>43</v>
      </c>
      <c r="L6" s="172"/>
      <c r="M6" s="165"/>
      <c r="N6" s="18" t="s">
        <v>40</v>
      </c>
      <c r="O6" s="19" t="s">
        <v>43</v>
      </c>
      <c r="P6" s="172"/>
      <c r="Q6" s="165"/>
      <c r="R6" s="18" t="s">
        <v>40</v>
      </c>
      <c r="S6" s="19" t="s">
        <v>43</v>
      </c>
      <c r="T6" s="172"/>
      <c r="U6" s="165"/>
      <c r="V6" s="18" t="s">
        <v>40</v>
      </c>
      <c r="W6" s="19" t="s">
        <v>43</v>
      </c>
      <c r="X6" s="172"/>
      <c r="Y6" s="165"/>
      <c r="Z6" s="18" t="s">
        <v>40</v>
      </c>
      <c r="AA6" s="19" t="s">
        <v>43</v>
      </c>
      <c r="AB6" s="172"/>
      <c r="AC6" s="165"/>
      <c r="AD6" s="18" t="s">
        <v>40</v>
      </c>
      <c r="AE6" s="19" t="s">
        <v>43</v>
      </c>
      <c r="AF6" s="172"/>
      <c r="AG6" s="165"/>
      <c r="AH6" s="65" t="s">
        <v>40</v>
      </c>
      <c r="AI6" s="19" t="s">
        <v>43</v>
      </c>
      <c r="AJ6" s="172"/>
      <c r="AK6" s="165"/>
      <c r="AL6" s="18" t="s">
        <v>40</v>
      </c>
      <c r="AM6" s="19" t="s">
        <v>43</v>
      </c>
      <c r="AN6" s="172"/>
      <c r="AO6" s="165"/>
      <c r="AP6" s="18" t="s">
        <v>40</v>
      </c>
      <c r="AQ6" s="19" t="s">
        <v>43</v>
      </c>
      <c r="AR6" s="172"/>
      <c r="AS6" s="165"/>
      <c r="AT6" s="18" t="s">
        <v>40</v>
      </c>
      <c r="AU6" s="19" t="s">
        <v>43</v>
      </c>
      <c r="AV6" s="172"/>
      <c r="AW6" s="165"/>
      <c r="AX6" s="18" t="s">
        <v>40</v>
      </c>
      <c r="AY6" s="19" t="s">
        <v>43</v>
      </c>
      <c r="AZ6" s="172"/>
      <c r="BA6" s="165"/>
    </row>
    <row r="7" spans="1:53" ht="17.25" thickTop="1" x14ac:dyDescent="0.3">
      <c r="A7" s="9" t="s">
        <v>34</v>
      </c>
      <c r="B7" s="130">
        <f>SUM(B8:B18)</f>
        <v>4842124</v>
      </c>
      <c r="C7" s="129">
        <f>B7/31</f>
        <v>156197.54838709679</v>
      </c>
      <c r="D7" s="24">
        <f>SUM(D8:D18)</f>
        <v>2449413</v>
      </c>
      <c r="E7" s="25">
        <f>SUM(E8:E18)</f>
        <v>2392711</v>
      </c>
      <c r="F7" s="23">
        <f>SUM(F8:F18)</f>
        <v>4842124</v>
      </c>
      <c r="G7" s="24">
        <f>F7/31</f>
        <v>156197.54838709679</v>
      </c>
      <c r="H7" s="24">
        <f>SUM(H8:H18)</f>
        <v>2449413</v>
      </c>
      <c r="I7" s="25">
        <f>SUM(I8:I18)</f>
        <v>2392711</v>
      </c>
      <c r="J7" s="23">
        <f>SUM(J17:J45)</f>
        <v>0</v>
      </c>
      <c r="K7" s="128">
        <f>J7/28</f>
        <v>0</v>
      </c>
      <c r="L7" s="24">
        <f>SUM(L17:L45)</f>
        <v>0</v>
      </c>
      <c r="M7" s="25">
        <f>SUM(M17:M45)</f>
        <v>0</v>
      </c>
      <c r="N7" s="23">
        <f>SUM(N17:N45)</f>
        <v>0</v>
      </c>
      <c r="O7" s="24">
        <f>N7/31</f>
        <v>0</v>
      </c>
      <c r="P7" s="24">
        <f>SUM(P17:P45)</f>
        <v>0</v>
      </c>
      <c r="Q7" s="25">
        <f>SUM(Q17:Q45)</f>
        <v>0</v>
      </c>
      <c r="R7" s="23">
        <f>SUM(R17:R45)</f>
        <v>0</v>
      </c>
      <c r="S7" s="24">
        <f>R7/30</f>
        <v>0</v>
      </c>
      <c r="T7" s="24">
        <f>SUM(T17:T45)</f>
        <v>0</v>
      </c>
      <c r="U7" s="25">
        <f>SUM(U17:U45)</f>
        <v>0</v>
      </c>
      <c r="V7" s="23">
        <f>SUM(V17:V45)</f>
        <v>0</v>
      </c>
      <c r="W7" s="24">
        <f>V7/10</f>
        <v>0</v>
      </c>
      <c r="X7" s="24">
        <f>SUM(X17:X45)</f>
        <v>0</v>
      </c>
      <c r="Y7" s="25">
        <f>SUM(Y17:Y45)</f>
        <v>0</v>
      </c>
      <c r="Z7" s="23">
        <f>SUM(Z17:Z45)</f>
        <v>0</v>
      </c>
      <c r="AA7" s="24">
        <f>Z7/30</f>
        <v>0</v>
      </c>
      <c r="AB7" s="24">
        <f>SUM(AB17:AB45)</f>
        <v>0</v>
      </c>
      <c r="AC7" s="25">
        <f>SUM(AC17:AC45)</f>
        <v>0</v>
      </c>
      <c r="AD7" s="23">
        <f>SUM(AD17:AD45)</f>
        <v>0</v>
      </c>
      <c r="AE7" s="24">
        <f>AD7/31</f>
        <v>0</v>
      </c>
      <c r="AF7" s="24">
        <f>SUM(AF17:AF45)</f>
        <v>0</v>
      </c>
      <c r="AG7" s="25">
        <f>SUM(AG17:AG45)</f>
        <v>0</v>
      </c>
      <c r="AH7" s="62">
        <f>SUM(AH17:AH45)</f>
        <v>0</v>
      </c>
      <c r="AI7" s="24">
        <f>AH7/31</f>
        <v>0</v>
      </c>
      <c r="AJ7" s="24">
        <f>SUM(AJ17:AJ45)</f>
        <v>0</v>
      </c>
      <c r="AK7" s="25">
        <f>SUM(AK17:AK45)</f>
        <v>0</v>
      </c>
      <c r="AL7" s="23">
        <f>SUM(AL17:AL45)</f>
        <v>0</v>
      </c>
      <c r="AM7" s="24">
        <f>AL7/30</f>
        <v>0</v>
      </c>
      <c r="AN7" s="24">
        <f>SUM(AN17:AN45)</f>
        <v>0</v>
      </c>
      <c r="AO7" s="25">
        <f>SUM(AO17:AO45)</f>
        <v>0</v>
      </c>
      <c r="AP7" s="23">
        <f>SUM(AP17:AP45)</f>
        <v>0</v>
      </c>
      <c r="AQ7" s="24">
        <f>AP7/31</f>
        <v>0</v>
      </c>
      <c r="AR7" s="24">
        <f>SUM(AR17:AR45)</f>
        <v>0</v>
      </c>
      <c r="AS7" s="25">
        <f>SUM(AS17:AS45)</f>
        <v>0</v>
      </c>
      <c r="AT7" s="23">
        <f>SUM(AT17:AT45)</f>
        <v>0</v>
      </c>
      <c r="AU7" s="24">
        <f>AT7/30</f>
        <v>0</v>
      </c>
      <c r="AV7" s="24">
        <f>SUM(AV17:AV45)</f>
        <v>0</v>
      </c>
      <c r="AW7" s="25">
        <f>SUM(AW17:AW45)</f>
        <v>0</v>
      </c>
      <c r="AX7" s="23">
        <f>SUM(AX17:AX46)</f>
        <v>0</v>
      </c>
      <c r="AY7" s="24">
        <f>AX7/31</f>
        <v>0</v>
      </c>
      <c r="AZ7" s="24">
        <f>SUM(AZ17:AZ46)</f>
        <v>0</v>
      </c>
      <c r="BA7" s="25">
        <f>SUM(BA17:BA46)</f>
        <v>0</v>
      </c>
    </row>
    <row r="8" spans="1:53" x14ac:dyDescent="0.3">
      <c r="A8" s="136" t="s">
        <v>92</v>
      </c>
      <c r="B8" s="127">
        <f t="shared" ref="B8:B16" si="0">D8+E8</f>
        <v>377681</v>
      </c>
      <c r="C8" s="126">
        <f t="shared" ref="C8:C16" si="1">B8/31</f>
        <v>12183.258064516129</v>
      </c>
      <c r="D8" s="27">
        <f t="shared" ref="D8:D16" si="2">H8+L8+P8+T8+X8+AB8+AF8+AJ8+AN8+AR8+AV8+AZ8</f>
        <v>191664</v>
      </c>
      <c r="E8" s="28">
        <f t="shared" ref="E8:E16" si="3">I8+M8+Q8+U8+Y8+AC8+AG8+AK8+AO8+AS8+AW8+BA8</f>
        <v>186017</v>
      </c>
      <c r="F8" s="34">
        <f t="shared" ref="F8:F16" si="4">H8+I8</f>
        <v>377681</v>
      </c>
      <c r="G8" s="35">
        <f t="shared" ref="G8:G16" si="5">F8/31</f>
        <v>12183.258064516129</v>
      </c>
      <c r="H8" s="38">
        <v>191664</v>
      </c>
      <c r="I8" s="38">
        <v>186017</v>
      </c>
      <c r="J8" s="134"/>
      <c r="K8" s="101"/>
      <c r="L8" s="132"/>
      <c r="M8" s="133"/>
      <c r="N8" s="134"/>
      <c r="O8" s="132"/>
      <c r="P8" s="132"/>
      <c r="Q8" s="133"/>
      <c r="R8" s="134"/>
      <c r="S8" s="132"/>
      <c r="T8" s="132"/>
      <c r="U8" s="133"/>
      <c r="V8" s="134"/>
      <c r="W8" s="132"/>
      <c r="X8" s="132"/>
      <c r="Y8" s="133"/>
      <c r="Z8" s="134"/>
      <c r="AA8" s="132"/>
      <c r="AB8" s="132"/>
      <c r="AC8" s="133"/>
      <c r="AD8" s="134"/>
      <c r="AE8" s="132"/>
      <c r="AF8" s="132"/>
      <c r="AG8" s="133"/>
      <c r="AH8" s="135"/>
      <c r="AI8" s="132"/>
      <c r="AJ8" s="132"/>
      <c r="AK8" s="133"/>
      <c r="AL8" s="134"/>
      <c r="AM8" s="132"/>
      <c r="AN8" s="132"/>
      <c r="AO8" s="133"/>
      <c r="AP8" s="134"/>
      <c r="AQ8" s="132"/>
      <c r="AR8" s="132"/>
      <c r="AS8" s="133"/>
      <c r="AT8" s="134"/>
      <c r="AU8" s="132"/>
      <c r="AV8" s="132"/>
      <c r="AW8" s="133"/>
      <c r="AX8" s="134"/>
      <c r="AY8" s="132"/>
      <c r="AZ8" s="132"/>
      <c r="BA8" s="133"/>
    </row>
    <row r="9" spans="1:53" x14ac:dyDescent="0.3">
      <c r="A9" s="136" t="s">
        <v>94</v>
      </c>
      <c r="B9" s="127">
        <f t="shared" si="0"/>
        <v>229165</v>
      </c>
      <c r="C9" s="126">
        <f t="shared" si="1"/>
        <v>7392.4193548387093</v>
      </c>
      <c r="D9" s="27">
        <f t="shared" si="2"/>
        <v>121240</v>
      </c>
      <c r="E9" s="28">
        <f t="shared" si="3"/>
        <v>107925</v>
      </c>
      <c r="F9" s="34">
        <f t="shared" si="4"/>
        <v>229165</v>
      </c>
      <c r="G9" s="35">
        <f t="shared" si="5"/>
        <v>7392.4193548387093</v>
      </c>
      <c r="H9" s="38">
        <v>121240</v>
      </c>
      <c r="I9" s="38">
        <v>107925</v>
      </c>
      <c r="J9" s="134"/>
      <c r="K9" s="101"/>
      <c r="L9" s="132"/>
      <c r="M9" s="133"/>
      <c r="N9" s="134"/>
      <c r="O9" s="132"/>
      <c r="P9" s="132"/>
      <c r="Q9" s="133"/>
      <c r="R9" s="134"/>
      <c r="S9" s="132"/>
      <c r="T9" s="132"/>
      <c r="U9" s="133"/>
      <c r="V9" s="134"/>
      <c r="W9" s="132"/>
      <c r="X9" s="132"/>
      <c r="Y9" s="133"/>
      <c r="Z9" s="134"/>
      <c r="AA9" s="132"/>
      <c r="AB9" s="132"/>
      <c r="AC9" s="133"/>
      <c r="AD9" s="134"/>
      <c r="AE9" s="132"/>
      <c r="AF9" s="132"/>
      <c r="AG9" s="133"/>
      <c r="AH9" s="135"/>
      <c r="AI9" s="132"/>
      <c r="AJ9" s="132"/>
      <c r="AK9" s="133"/>
      <c r="AL9" s="134"/>
      <c r="AM9" s="132"/>
      <c r="AN9" s="132"/>
      <c r="AO9" s="133"/>
      <c r="AP9" s="134"/>
      <c r="AQ9" s="132"/>
      <c r="AR9" s="132"/>
      <c r="AS9" s="133"/>
      <c r="AT9" s="134"/>
      <c r="AU9" s="132"/>
      <c r="AV9" s="132"/>
      <c r="AW9" s="133"/>
      <c r="AX9" s="134"/>
      <c r="AY9" s="132"/>
      <c r="AZ9" s="132"/>
      <c r="BA9" s="133"/>
    </row>
    <row r="10" spans="1:53" x14ac:dyDescent="0.3">
      <c r="A10" s="136" t="s">
        <v>96</v>
      </c>
      <c r="B10" s="127">
        <f t="shared" si="0"/>
        <v>486743</v>
      </c>
      <c r="C10" s="126">
        <f t="shared" si="1"/>
        <v>15701.387096774193</v>
      </c>
      <c r="D10" s="27">
        <f t="shared" si="2"/>
        <v>245501</v>
      </c>
      <c r="E10" s="28">
        <f t="shared" si="3"/>
        <v>241242</v>
      </c>
      <c r="F10" s="34">
        <f t="shared" si="4"/>
        <v>486743</v>
      </c>
      <c r="G10" s="35">
        <f t="shared" si="5"/>
        <v>15701.387096774193</v>
      </c>
      <c r="H10" s="38">
        <v>245501</v>
      </c>
      <c r="I10" s="38">
        <v>241242</v>
      </c>
      <c r="J10" s="134"/>
      <c r="K10" s="101"/>
      <c r="L10" s="132"/>
      <c r="M10" s="133"/>
      <c r="N10" s="134"/>
      <c r="O10" s="132"/>
      <c r="P10" s="132"/>
      <c r="Q10" s="133"/>
      <c r="R10" s="134"/>
      <c r="S10" s="132"/>
      <c r="T10" s="132"/>
      <c r="U10" s="133"/>
      <c r="V10" s="134"/>
      <c r="W10" s="132"/>
      <c r="X10" s="132"/>
      <c r="Y10" s="133"/>
      <c r="Z10" s="134"/>
      <c r="AA10" s="132"/>
      <c r="AB10" s="132"/>
      <c r="AC10" s="133"/>
      <c r="AD10" s="134"/>
      <c r="AE10" s="132"/>
      <c r="AF10" s="132"/>
      <c r="AG10" s="133"/>
      <c r="AH10" s="135"/>
      <c r="AI10" s="132"/>
      <c r="AJ10" s="132"/>
      <c r="AK10" s="133"/>
      <c r="AL10" s="134"/>
      <c r="AM10" s="132"/>
      <c r="AN10" s="132"/>
      <c r="AO10" s="133"/>
      <c r="AP10" s="134"/>
      <c r="AQ10" s="132"/>
      <c r="AR10" s="132"/>
      <c r="AS10" s="133"/>
      <c r="AT10" s="134"/>
      <c r="AU10" s="132"/>
      <c r="AV10" s="132"/>
      <c r="AW10" s="133"/>
      <c r="AX10" s="134"/>
      <c r="AY10" s="132"/>
      <c r="AZ10" s="132"/>
      <c r="BA10" s="133"/>
    </row>
    <row r="11" spans="1:53" x14ac:dyDescent="0.3">
      <c r="A11" s="136" t="s">
        <v>98</v>
      </c>
      <c r="B11" s="127">
        <f t="shared" si="0"/>
        <v>711814</v>
      </c>
      <c r="C11" s="126">
        <f t="shared" si="1"/>
        <v>22961.741935483871</v>
      </c>
      <c r="D11" s="27">
        <f t="shared" si="2"/>
        <v>357429</v>
      </c>
      <c r="E11" s="28">
        <f t="shared" si="3"/>
        <v>354385</v>
      </c>
      <c r="F11" s="34">
        <f t="shared" si="4"/>
        <v>711814</v>
      </c>
      <c r="G11" s="35">
        <f t="shared" si="5"/>
        <v>22961.741935483871</v>
      </c>
      <c r="H11" s="38">
        <v>357429</v>
      </c>
      <c r="I11" s="38">
        <v>354385</v>
      </c>
      <c r="J11" s="134"/>
      <c r="K11" s="101"/>
      <c r="L11" s="132"/>
      <c r="M11" s="133"/>
      <c r="N11" s="134"/>
      <c r="O11" s="132"/>
      <c r="P11" s="132"/>
      <c r="Q11" s="133"/>
      <c r="R11" s="134"/>
      <c r="S11" s="132"/>
      <c r="T11" s="132"/>
      <c r="U11" s="133"/>
      <c r="V11" s="134"/>
      <c r="W11" s="132"/>
      <c r="X11" s="132"/>
      <c r="Y11" s="133"/>
      <c r="Z11" s="134"/>
      <c r="AA11" s="132"/>
      <c r="AB11" s="132"/>
      <c r="AC11" s="133"/>
      <c r="AD11" s="134"/>
      <c r="AE11" s="132"/>
      <c r="AF11" s="132"/>
      <c r="AG11" s="133"/>
      <c r="AH11" s="135"/>
      <c r="AI11" s="132"/>
      <c r="AJ11" s="132"/>
      <c r="AK11" s="133"/>
      <c r="AL11" s="134"/>
      <c r="AM11" s="132"/>
      <c r="AN11" s="132"/>
      <c r="AO11" s="133"/>
      <c r="AP11" s="134"/>
      <c r="AQ11" s="132"/>
      <c r="AR11" s="132"/>
      <c r="AS11" s="133"/>
      <c r="AT11" s="134"/>
      <c r="AU11" s="132"/>
      <c r="AV11" s="132"/>
      <c r="AW11" s="133"/>
      <c r="AX11" s="134"/>
      <c r="AY11" s="132"/>
      <c r="AZ11" s="132"/>
      <c r="BA11" s="133"/>
    </row>
    <row r="12" spans="1:53" x14ac:dyDescent="0.3">
      <c r="A12" s="136" t="s">
        <v>100</v>
      </c>
      <c r="B12" s="127">
        <f t="shared" si="0"/>
        <v>664345</v>
      </c>
      <c r="C12" s="126">
        <f t="shared" si="1"/>
        <v>21430.483870967742</v>
      </c>
      <c r="D12" s="27">
        <f t="shared" si="2"/>
        <v>333106</v>
      </c>
      <c r="E12" s="28">
        <f t="shared" si="3"/>
        <v>331239</v>
      </c>
      <c r="F12" s="34">
        <f t="shared" si="4"/>
        <v>664345</v>
      </c>
      <c r="G12" s="35">
        <f t="shared" si="5"/>
        <v>21430.483870967742</v>
      </c>
      <c r="H12" s="38">
        <v>333106</v>
      </c>
      <c r="I12" s="38">
        <v>331239</v>
      </c>
      <c r="J12" s="134"/>
      <c r="K12" s="101"/>
      <c r="L12" s="132"/>
      <c r="M12" s="133"/>
      <c r="N12" s="134"/>
      <c r="O12" s="132"/>
      <c r="P12" s="132"/>
      <c r="Q12" s="133"/>
      <c r="R12" s="134"/>
      <c r="S12" s="132"/>
      <c r="T12" s="132"/>
      <c r="U12" s="133"/>
      <c r="V12" s="134"/>
      <c r="W12" s="132"/>
      <c r="X12" s="132"/>
      <c r="Y12" s="133"/>
      <c r="Z12" s="134"/>
      <c r="AA12" s="132"/>
      <c r="AB12" s="132"/>
      <c r="AC12" s="133"/>
      <c r="AD12" s="134"/>
      <c r="AE12" s="132"/>
      <c r="AF12" s="132"/>
      <c r="AG12" s="133"/>
      <c r="AH12" s="135"/>
      <c r="AI12" s="132"/>
      <c r="AJ12" s="132"/>
      <c r="AK12" s="133"/>
      <c r="AL12" s="134"/>
      <c r="AM12" s="132"/>
      <c r="AN12" s="132"/>
      <c r="AO12" s="133"/>
      <c r="AP12" s="134"/>
      <c r="AQ12" s="132"/>
      <c r="AR12" s="132"/>
      <c r="AS12" s="133"/>
      <c r="AT12" s="134"/>
      <c r="AU12" s="132"/>
      <c r="AV12" s="132"/>
      <c r="AW12" s="133"/>
      <c r="AX12" s="134"/>
      <c r="AY12" s="132"/>
      <c r="AZ12" s="132"/>
      <c r="BA12" s="133"/>
    </row>
    <row r="13" spans="1:53" x14ac:dyDescent="0.3">
      <c r="A13" s="136" t="s">
        <v>102</v>
      </c>
      <c r="B13" s="127">
        <f t="shared" si="0"/>
        <v>699604</v>
      </c>
      <c r="C13" s="126">
        <f t="shared" si="1"/>
        <v>22567.870967741936</v>
      </c>
      <c r="D13" s="27">
        <f t="shared" si="2"/>
        <v>344142</v>
      </c>
      <c r="E13" s="28">
        <f t="shared" si="3"/>
        <v>355462</v>
      </c>
      <c r="F13" s="34">
        <f t="shared" si="4"/>
        <v>699604</v>
      </c>
      <c r="G13" s="35">
        <f t="shared" si="5"/>
        <v>22567.870967741936</v>
      </c>
      <c r="H13" s="38">
        <v>344142</v>
      </c>
      <c r="I13" s="38">
        <v>355462</v>
      </c>
      <c r="J13" s="134"/>
      <c r="K13" s="101"/>
      <c r="L13" s="132"/>
      <c r="M13" s="133"/>
      <c r="N13" s="134"/>
      <c r="O13" s="132"/>
      <c r="P13" s="132"/>
      <c r="Q13" s="133"/>
      <c r="R13" s="134"/>
      <c r="S13" s="132"/>
      <c r="T13" s="132"/>
      <c r="U13" s="133"/>
      <c r="V13" s="134"/>
      <c r="W13" s="132"/>
      <c r="X13" s="132"/>
      <c r="Y13" s="133"/>
      <c r="Z13" s="134"/>
      <c r="AA13" s="132"/>
      <c r="AB13" s="132"/>
      <c r="AC13" s="133"/>
      <c r="AD13" s="134"/>
      <c r="AE13" s="132"/>
      <c r="AF13" s="132"/>
      <c r="AG13" s="133"/>
      <c r="AH13" s="135"/>
      <c r="AI13" s="132"/>
      <c r="AJ13" s="132"/>
      <c r="AK13" s="133"/>
      <c r="AL13" s="134"/>
      <c r="AM13" s="132"/>
      <c r="AN13" s="132"/>
      <c r="AO13" s="133"/>
      <c r="AP13" s="134"/>
      <c r="AQ13" s="132"/>
      <c r="AR13" s="132"/>
      <c r="AS13" s="133"/>
      <c r="AT13" s="134"/>
      <c r="AU13" s="132"/>
      <c r="AV13" s="132"/>
      <c r="AW13" s="133"/>
      <c r="AX13" s="134"/>
      <c r="AY13" s="132"/>
      <c r="AZ13" s="132"/>
      <c r="BA13" s="133"/>
    </row>
    <row r="14" spans="1:53" x14ac:dyDescent="0.3">
      <c r="A14" s="136" t="s">
        <v>104</v>
      </c>
      <c r="B14" s="127">
        <f t="shared" si="0"/>
        <v>262529</v>
      </c>
      <c r="C14" s="126">
        <f t="shared" si="1"/>
        <v>8468.677419354839</v>
      </c>
      <c r="D14" s="27">
        <f t="shared" si="2"/>
        <v>137057</v>
      </c>
      <c r="E14" s="28">
        <f t="shared" si="3"/>
        <v>125472</v>
      </c>
      <c r="F14" s="34">
        <f t="shared" si="4"/>
        <v>262529</v>
      </c>
      <c r="G14" s="35">
        <f t="shared" si="5"/>
        <v>8468.677419354839</v>
      </c>
      <c r="H14" s="38">
        <v>137057</v>
      </c>
      <c r="I14" s="38">
        <v>125472</v>
      </c>
      <c r="J14" s="134"/>
      <c r="K14" s="101"/>
      <c r="L14" s="132"/>
      <c r="M14" s="133"/>
      <c r="N14" s="134"/>
      <c r="O14" s="132"/>
      <c r="P14" s="132"/>
      <c r="Q14" s="133"/>
      <c r="R14" s="134"/>
      <c r="S14" s="132"/>
      <c r="T14" s="132"/>
      <c r="U14" s="133"/>
      <c r="V14" s="134"/>
      <c r="W14" s="132"/>
      <c r="X14" s="132"/>
      <c r="Y14" s="133"/>
      <c r="Z14" s="134"/>
      <c r="AA14" s="132"/>
      <c r="AB14" s="132"/>
      <c r="AC14" s="133"/>
      <c r="AD14" s="134"/>
      <c r="AE14" s="132"/>
      <c r="AF14" s="132"/>
      <c r="AG14" s="133"/>
      <c r="AH14" s="135"/>
      <c r="AI14" s="132"/>
      <c r="AJ14" s="132"/>
      <c r="AK14" s="133"/>
      <c r="AL14" s="134"/>
      <c r="AM14" s="132"/>
      <c r="AN14" s="132"/>
      <c r="AO14" s="133"/>
      <c r="AP14" s="134"/>
      <c r="AQ14" s="132"/>
      <c r="AR14" s="132"/>
      <c r="AS14" s="133"/>
      <c r="AT14" s="134"/>
      <c r="AU14" s="132"/>
      <c r="AV14" s="132"/>
      <c r="AW14" s="133"/>
      <c r="AX14" s="134"/>
      <c r="AY14" s="132"/>
      <c r="AZ14" s="132"/>
      <c r="BA14" s="133"/>
    </row>
    <row r="15" spans="1:53" x14ac:dyDescent="0.3">
      <c r="A15" s="136" t="s">
        <v>106</v>
      </c>
      <c r="B15" s="127">
        <f t="shared" si="0"/>
        <v>487975</v>
      </c>
      <c r="C15" s="126">
        <f t="shared" si="1"/>
        <v>15741.129032258064</v>
      </c>
      <c r="D15" s="27">
        <f t="shared" si="2"/>
        <v>238851</v>
      </c>
      <c r="E15" s="28">
        <f t="shared" si="3"/>
        <v>249124</v>
      </c>
      <c r="F15" s="34">
        <f t="shared" si="4"/>
        <v>487975</v>
      </c>
      <c r="G15" s="35">
        <f t="shared" si="5"/>
        <v>15741.129032258064</v>
      </c>
      <c r="H15" s="38">
        <v>238851</v>
      </c>
      <c r="I15" s="38">
        <v>249124</v>
      </c>
      <c r="J15" s="134"/>
      <c r="K15" s="101"/>
      <c r="L15" s="132"/>
      <c r="M15" s="133"/>
      <c r="N15" s="134"/>
      <c r="O15" s="132"/>
      <c r="P15" s="132"/>
      <c r="Q15" s="133"/>
      <c r="R15" s="134"/>
      <c r="S15" s="132"/>
      <c r="T15" s="132"/>
      <c r="U15" s="133"/>
      <c r="V15" s="134"/>
      <c r="W15" s="132"/>
      <c r="X15" s="132"/>
      <c r="Y15" s="133"/>
      <c r="Z15" s="134"/>
      <c r="AA15" s="132"/>
      <c r="AB15" s="132"/>
      <c r="AC15" s="133"/>
      <c r="AD15" s="134"/>
      <c r="AE15" s="132"/>
      <c r="AF15" s="132"/>
      <c r="AG15" s="133"/>
      <c r="AH15" s="135"/>
      <c r="AI15" s="132"/>
      <c r="AJ15" s="132"/>
      <c r="AK15" s="133"/>
      <c r="AL15" s="134"/>
      <c r="AM15" s="132"/>
      <c r="AN15" s="132"/>
      <c r="AO15" s="133"/>
      <c r="AP15" s="134"/>
      <c r="AQ15" s="132"/>
      <c r="AR15" s="132"/>
      <c r="AS15" s="133"/>
      <c r="AT15" s="134"/>
      <c r="AU15" s="132"/>
      <c r="AV15" s="132"/>
      <c r="AW15" s="133"/>
      <c r="AX15" s="134"/>
      <c r="AY15" s="132"/>
      <c r="AZ15" s="132"/>
      <c r="BA15" s="133"/>
    </row>
    <row r="16" spans="1:53" x14ac:dyDescent="0.3">
      <c r="A16" s="136" t="s">
        <v>107</v>
      </c>
      <c r="B16" s="127">
        <f t="shared" si="0"/>
        <v>358708</v>
      </c>
      <c r="C16" s="126">
        <f t="shared" si="1"/>
        <v>11571.225806451614</v>
      </c>
      <c r="D16" s="27">
        <f t="shared" si="2"/>
        <v>187092</v>
      </c>
      <c r="E16" s="28">
        <f t="shared" si="3"/>
        <v>171616</v>
      </c>
      <c r="F16" s="34">
        <f t="shared" si="4"/>
        <v>358708</v>
      </c>
      <c r="G16" s="35">
        <f t="shared" si="5"/>
        <v>11571.225806451614</v>
      </c>
      <c r="H16" s="38">
        <v>187092</v>
      </c>
      <c r="I16" s="38">
        <v>171616</v>
      </c>
      <c r="J16" s="134"/>
      <c r="K16" s="101"/>
      <c r="L16" s="132"/>
      <c r="M16" s="133"/>
      <c r="N16" s="134"/>
      <c r="O16" s="132"/>
      <c r="P16" s="132"/>
      <c r="Q16" s="133"/>
      <c r="R16" s="134"/>
      <c r="S16" s="132"/>
      <c r="T16" s="132"/>
      <c r="U16" s="133"/>
      <c r="V16" s="134"/>
      <c r="W16" s="132"/>
      <c r="X16" s="132"/>
      <c r="Y16" s="133"/>
      <c r="Z16" s="134"/>
      <c r="AA16" s="132"/>
      <c r="AB16" s="132"/>
      <c r="AC16" s="133"/>
      <c r="AD16" s="134"/>
      <c r="AE16" s="132"/>
      <c r="AF16" s="132"/>
      <c r="AG16" s="133"/>
      <c r="AH16" s="135"/>
      <c r="AI16" s="132"/>
      <c r="AJ16" s="132"/>
      <c r="AK16" s="133"/>
      <c r="AL16" s="134"/>
      <c r="AM16" s="132"/>
      <c r="AN16" s="132"/>
      <c r="AO16" s="133"/>
      <c r="AP16" s="134"/>
      <c r="AQ16" s="132"/>
      <c r="AR16" s="132"/>
      <c r="AS16" s="133"/>
      <c r="AT16" s="134"/>
      <c r="AU16" s="132"/>
      <c r="AV16" s="132"/>
      <c r="AW16" s="133"/>
      <c r="AX16" s="134"/>
      <c r="AY16" s="132"/>
      <c r="AZ16" s="132"/>
      <c r="BA16" s="133"/>
    </row>
    <row r="17" spans="1:53" x14ac:dyDescent="0.3">
      <c r="A17" s="7" t="s">
        <v>89</v>
      </c>
      <c r="B17" s="127">
        <f>D17+E17</f>
        <v>295225</v>
      </c>
      <c r="C17" s="126">
        <f>B17/31</f>
        <v>9523.3870967741932</v>
      </c>
      <c r="D17" s="27">
        <f>H17+L17+P17+T17+X17+AB17+AF17+AJ17+AN17+AR17+AV17+AZ17</f>
        <v>151560</v>
      </c>
      <c r="E17" s="28">
        <f>I17+M17+Q17+U17+Y17+AC17+AG17+AK17+AO17+AS17+AW17+BA17</f>
        <v>143665</v>
      </c>
      <c r="F17" s="34">
        <f>H17+I17</f>
        <v>295225</v>
      </c>
      <c r="G17" s="35">
        <f>F17/31</f>
        <v>9523.3870967741932</v>
      </c>
      <c r="H17" s="38">
        <v>151560</v>
      </c>
      <c r="I17" s="39">
        <v>143665</v>
      </c>
      <c r="J17" s="34">
        <f>L17+M17</f>
        <v>0</v>
      </c>
      <c r="K17" s="125">
        <f>J17/28</f>
        <v>0</v>
      </c>
      <c r="L17" s="38"/>
      <c r="M17" s="39"/>
      <c r="N17" s="34">
        <f>P17+Q17</f>
        <v>0</v>
      </c>
      <c r="O17" s="35">
        <f>N17/31</f>
        <v>0</v>
      </c>
      <c r="P17" s="38"/>
      <c r="Q17" s="39"/>
      <c r="R17" s="34">
        <f>T17+U17</f>
        <v>0</v>
      </c>
      <c r="S17" s="35">
        <f>R17/30</f>
        <v>0</v>
      </c>
      <c r="T17" s="38"/>
      <c r="U17" s="39"/>
      <c r="V17" s="34">
        <f>X17+Y17</f>
        <v>0</v>
      </c>
      <c r="W17" s="35">
        <f>V17/10</f>
        <v>0</v>
      </c>
      <c r="X17" s="38"/>
      <c r="Y17" s="39"/>
      <c r="Z17" s="34">
        <f>AB17+AC17</f>
        <v>0</v>
      </c>
      <c r="AA17" s="35">
        <f>Z17/30</f>
        <v>0</v>
      </c>
      <c r="AB17" s="38"/>
      <c r="AC17" s="39"/>
      <c r="AD17" s="34">
        <f>AF17+AG17</f>
        <v>0</v>
      </c>
      <c r="AE17" s="35">
        <f>AD17/31</f>
        <v>0</v>
      </c>
      <c r="AF17" s="38"/>
      <c r="AG17" s="39"/>
      <c r="AH17" s="63">
        <f>AJ17+AK17</f>
        <v>0</v>
      </c>
      <c r="AI17" s="35">
        <f>AH17/31</f>
        <v>0</v>
      </c>
      <c r="AJ17" s="38"/>
      <c r="AK17" s="39"/>
      <c r="AL17" s="34">
        <f>AN17+AO17</f>
        <v>0</v>
      </c>
      <c r="AM17" s="35">
        <f>AL17/30</f>
        <v>0</v>
      </c>
      <c r="AN17" s="38"/>
      <c r="AO17" s="39"/>
      <c r="AP17" s="34">
        <f>AR17+AS17</f>
        <v>0</v>
      </c>
      <c r="AQ17" s="35">
        <f>AP17/31</f>
        <v>0</v>
      </c>
      <c r="AR17" s="38"/>
      <c r="AS17" s="39"/>
      <c r="AT17" s="34">
        <f>AV17+AW17</f>
        <v>0</v>
      </c>
      <c r="AU17" s="35">
        <f>AT17/30</f>
        <v>0</v>
      </c>
      <c r="AV17" s="38"/>
      <c r="AW17" s="39"/>
      <c r="AX17" s="34">
        <f>AZ17+BA17</f>
        <v>0</v>
      </c>
      <c r="AY17" s="35">
        <f>AX17/31</f>
        <v>0</v>
      </c>
      <c r="AZ17" s="38"/>
      <c r="BA17" s="39"/>
    </row>
    <row r="18" spans="1:53" ht="17.25" thickBot="1" x14ac:dyDescent="0.35">
      <c r="A18" s="8" t="s">
        <v>88</v>
      </c>
      <c r="B18" s="124">
        <f>D18+E18</f>
        <v>268335</v>
      </c>
      <c r="C18" s="123">
        <f>B18/31</f>
        <v>8655.967741935483</v>
      </c>
      <c r="D18" s="47">
        <f>H18+L18+P18+T18+X18+AB18+AF18+AJ18+AN18+AR18+AV18+AZ18</f>
        <v>141771</v>
      </c>
      <c r="E18" s="48">
        <f>I18+M18+Q18+U18+Y18+AC18+AG18+AK18+AO18+AS18+AW18+BA18</f>
        <v>126564</v>
      </c>
      <c r="F18" s="36">
        <f>H18+I18</f>
        <v>268335</v>
      </c>
      <c r="G18" s="37">
        <f>F18/31</f>
        <v>8655.967741935483</v>
      </c>
      <c r="H18" s="40">
        <v>141771</v>
      </c>
      <c r="I18" s="41">
        <v>126564</v>
      </c>
      <c r="J18" s="36">
        <f>L18+M18</f>
        <v>0</v>
      </c>
      <c r="K18" s="122">
        <f>J18/28</f>
        <v>0</v>
      </c>
      <c r="L18" s="40"/>
      <c r="M18" s="41"/>
      <c r="N18" s="36">
        <f>P18+Q18</f>
        <v>0</v>
      </c>
      <c r="O18" s="37">
        <f>N18/31</f>
        <v>0</v>
      </c>
      <c r="P18" s="40"/>
      <c r="Q18" s="41"/>
      <c r="R18" s="36">
        <f>T18+U18</f>
        <v>0</v>
      </c>
      <c r="S18" s="37">
        <f>R18/30</f>
        <v>0</v>
      </c>
      <c r="T18" s="40"/>
      <c r="U18" s="41"/>
      <c r="V18" s="36">
        <f>X18+Y18</f>
        <v>0</v>
      </c>
      <c r="W18" s="37">
        <f>V18/10</f>
        <v>0</v>
      </c>
      <c r="X18" s="40"/>
      <c r="Y18" s="41"/>
      <c r="Z18" s="36">
        <f>AB18+AC18</f>
        <v>0</v>
      </c>
      <c r="AA18" s="37">
        <f>Z18/30</f>
        <v>0</v>
      </c>
      <c r="AB18" s="40"/>
      <c r="AC18" s="41"/>
      <c r="AD18" s="36">
        <f>AF18+AG18</f>
        <v>0</v>
      </c>
      <c r="AE18" s="37">
        <f>AD18/31</f>
        <v>0</v>
      </c>
      <c r="AF18" s="40"/>
      <c r="AG18" s="41"/>
      <c r="AH18" s="64">
        <f>AJ18+AK18</f>
        <v>0</v>
      </c>
      <c r="AI18" s="37">
        <f>AH18/31</f>
        <v>0</v>
      </c>
      <c r="AJ18" s="40"/>
      <c r="AK18" s="41"/>
      <c r="AL18" s="36">
        <f>AN18+AO18</f>
        <v>0</v>
      </c>
      <c r="AM18" s="37">
        <f>AL18/30</f>
        <v>0</v>
      </c>
      <c r="AN18" s="40"/>
      <c r="AO18" s="41"/>
      <c r="AP18" s="36">
        <f>AR18+AS18</f>
        <v>0</v>
      </c>
      <c r="AQ18" s="37">
        <f>AP18/31</f>
        <v>0</v>
      </c>
      <c r="AR18" s="40"/>
      <c r="AS18" s="41"/>
      <c r="AT18" s="36">
        <f>AV18+AW18</f>
        <v>0</v>
      </c>
      <c r="AU18" s="37">
        <f>AT18/30</f>
        <v>0</v>
      </c>
      <c r="AV18" s="40"/>
      <c r="AW18" s="41"/>
      <c r="AX18" s="36">
        <f>AZ18+BA18</f>
        <v>0</v>
      </c>
      <c r="AY18" s="37">
        <f>AX18/31</f>
        <v>0</v>
      </c>
      <c r="AZ18" s="40"/>
      <c r="BA18" s="41"/>
    </row>
    <row r="19" spans="1:53" x14ac:dyDescent="0.3">
      <c r="B19" s="194"/>
      <c r="C19" s="194"/>
      <c r="D19" s="194"/>
      <c r="E19" s="194"/>
      <c r="V19" s="121"/>
      <c r="W19" s="121"/>
      <c r="X19" s="121"/>
      <c r="Y19" s="121"/>
    </row>
  </sheetData>
  <mergeCells count="55">
    <mergeCell ref="B19:E19"/>
    <mergeCell ref="AW5:AW6"/>
    <mergeCell ref="AX5:AY5"/>
    <mergeCell ref="AZ5:AZ6"/>
    <mergeCell ref="BA5:BA6"/>
    <mergeCell ref="B2:F2"/>
    <mergeCell ref="AO5:AO6"/>
    <mergeCell ref="AP5:AQ5"/>
    <mergeCell ref="AR5:AR6"/>
    <mergeCell ref="AS5:AS6"/>
    <mergeCell ref="AV5:AV6"/>
    <mergeCell ref="AG5:AG6"/>
    <mergeCell ref="AH5:AI5"/>
    <mergeCell ref="AJ5:AJ6"/>
    <mergeCell ref="AK5:AK6"/>
    <mergeCell ref="AL5:AM5"/>
    <mergeCell ref="AN5:AN6"/>
    <mergeCell ref="Z5:AA5"/>
    <mergeCell ref="AB5:AB6"/>
    <mergeCell ref="AC5:AC6"/>
    <mergeCell ref="AD5:AE5"/>
    <mergeCell ref="AF5:AF6"/>
    <mergeCell ref="AT5:AU5"/>
    <mergeCell ref="R5:S5"/>
    <mergeCell ref="T5:T6"/>
    <mergeCell ref="U5:U6"/>
    <mergeCell ref="V5:W5"/>
    <mergeCell ref="X5:X6"/>
    <mergeCell ref="Y5:Y6"/>
    <mergeCell ref="AP4:AS4"/>
    <mergeCell ref="AT4:AW4"/>
    <mergeCell ref="AX4:BA4"/>
    <mergeCell ref="B5:C5"/>
    <mergeCell ref="D5:D6"/>
    <mergeCell ref="E5:E6"/>
    <mergeCell ref="F5:G5"/>
    <mergeCell ref="H5:H6"/>
    <mergeCell ref="I5:I6"/>
    <mergeCell ref="J5:K5"/>
    <mergeCell ref="R4:U4"/>
    <mergeCell ref="V4:Y4"/>
    <mergeCell ref="Z4:AC4"/>
    <mergeCell ref="AD4:AG4"/>
    <mergeCell ref="AH4:AK4"/>
    <mergeCell ref="AL4:AO4"/>
    <mergeCell ref="A4:A6"/>
    <mergeCell ref="B4:E4"/>
    <mergeCell ref="F4:I4"/>
    <mergeCell ref="J4:M4"/>
    <mergeCell ref="N4:Q4"/>
    <mergeCell ref="L5:L6"/>
    <mergeCell ref="M5:M6"/>
    <mergeCell ref="N5:O5"/>
    <mergeCell ref="P5:P6"/>
    <mergeCell ref="Q5:Q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인천 1호선 수송실적</vt:lpstr>
      <vt:lpstr> 인천1호선 승하차 인원</vt:lpstr>
      <vt:lpstr>인천 2호선 수송실적</vt:lpstr>
      <vt:lpstr> 인천2호선 승하차 인원 </vt:lpstr>
      <vt:lpstr>7호선 수송실적</vt:lpstr>
      <vt:lpstr>7호선 승하차 인원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dcterms:created xsi:type="dcterms:W3CDTF">2012-05-14T02:14:35Z</dcterms:created>
  <dcterms:modified xsi:type="dcterms:W3CDTF">2022-06-20T01:31:58Z</dcterms:modified>
</cp:coreProperties>
</file>