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정주호\운수기획팀\업무\0. 수송\6. 바탕화면\정보공개(홈페이지)\2022년\2월\"/>
    </mc:Choice>
  </mc:AlternateContent>
  <xr:revisionPtr revIDLastSave="0" documentId="13_ncr:1_{DE6D136B-8037-4A28-94F9-21CDFE67CC83}" xr6:coauthVersionLast="37" xr6:coauthVersionMax="37" xr10:uidLastSave="{00000000-0000-0000-0000-000000000000}"/>
  <bookViews>
    <workbookView xWindow="0" yWindow="0" windowWidth="23040" windowHeight="9330" xr2:uid="{00000000-000D-0000-FFFF-FFFF00000000}"/>
  </bookViews>
  <sheets>
    <sheet name="1호선" sheetId="1" r:id="rId1"/>
    <sheet name="2호선" sheetId="2" r:id="rId2"/>
    <sheet name="7호선" sheetId="3" r:id="rId3"/>
  </sheets>
  <calcPr calcId="179021"/>
</workbook>
</file>

<file path=xl/calcChain.xml><?xml version="1.0" encoding="utf-8"?>
<calcChain xmlns="http://schemas.openxmlformats.org/spreadsheetml/2006/main">
  <c r="V6" i="3" l="1"/>
  <c r="U6" i="3"/>
  <c r="S6" i="3"/>
  <c r="R6" i="3"/>
  <c r="P6" i="3"/>
  <c r="O6" i="3"/>
  <c r="N6" i="3"/>
  <c r="L6" i="3"/>
  <c r="J6" i="3"/>
  <c r="K6" i="3"/>
  <c r="I6" i="3"/>
  <c r="G6" i="3"/>
  <c r="E6" i="3"/>
  <c r="F6" i="3"/>
  <c r="D6" i="3"/>
  <c r="C7" i="3"/>
  <c r="C8" i="3"/>
  <c r="C9" i="3"/>
  <c r="C10" i="3"/>
  <c r="C11" i="3"/>
  <c r="C12" i="3"/>
  <c r="C13" i="3"/>
  <c r="C14" i="3"/>
  <c r="C15" i="3"/>
  <c r="T7" i="3"/>
  <c r="T8" i="3"/>
  <c r="T9" i="3"/>
  <c r="T10" i="3"/>
  <c r="T11" i="3"/>
  <c r="T12" i="3"/>
  <c r="T13" i="3"/>
  <c r="T14" i="3"/>
  <c r="T15" i="3"/>
  <c r="Q7" i="3"/>
  <c r="Q8" i="3"/>
  <c r="Q9" i="3"/>
  <c r="Q10" i="3"/>
  <c r="Q11" i="3"/>
  <c r="Q12" i="3"/>
  <c r="Q13" i="3"/>
  <c r="Q14" i="3"/>
  <c r="Q15" i="3"/>
  <c r="M7" i="3"/>
  <c r="M8" i="3"/>
  <c r="M9" i="3"/>
  <c r="M10" i="3"/>
  <c r="M11" i="3"/>
  <c r="M12" i="3"/>
  <c r="M13" i="3"/>
  <c r="M14" i="3"/>
  <c r="M15" i="3"/>
  <c r="H7" i="3"/>
  <c r="H8" i="3"/>
  <c r="H9" i="3"/>
  <c r="H10" i="3"/>
  <c r="H11" i="3"/>
  <c r="H12" i="3"/>
  <c r="H13" i="3"/>
  <c r="H14" i="3"/>
  <c r="H15" i="3"/>
  <c r="C16" i="3"/>
  <c r="H16" i="3"/>
  <c r="M16" i="3"/>
  <c r="Q16" i="3"/>
  <c r="T16" i="3"/>
  <c r="C17" i="3"/>
  <c r="H17" i="3"/>
  <c r="M17" i="3"/>
  <c r="Q17" i="3"/>
  <c r="T17" i="3"/>
  <c r="M6" i="3" l="1"/>
  <c r="B9" i="3"/>
  <c r="B11" i="3"/>
  <c r="B13" i="3"/>
  <c r="B16" i="3"/>
  <c r="B17" i="3"/>
  <c r="B14" i="3"/>
  <c r="B15" i="3"/>
  <c r="B12" i="3"/>
  <c r="B7" i="3"/>
  <c r="B10" i="3"/>
  <c r="B8" i="3"/>
  <c r="C6" i="3"/>
  <c r="T6" i="3"/>
  <c r="H6" i="3"/>
  <c r="Q6" i="3"/>
  <c r="H33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7" i="2"/>
  <c r="V6" i="1"/>
  <c r="U6" i="1"/>
  <c r="S6" i="1"/>
  <c r="R6" i="1"/>
  <c r="P6" i="1"/>
  <c r="O6" i="1"/>
  <c r="N6" i="1"/>
  <c r="D6" i="1"/>
  <c r="E6" i="1"/>
  <c r="F6" i="1"/>
  <c r="G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7" i="1"/>
  <c r="L6" i="1"/>
  <c r="I6" i="1"/>
  <c r="K6" i="1"/>
  <c r="J6" i="1"/>
  <c r="T36" i="1"/>
  <c r="Q36" i="1"/>
  <c r="M36" i="1"/>
  <c r="C36" i="1"/>
  <c r="B6" i="3" l="1"/>
  <c r="B3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J6" i="2" l="1"/>
  <c r="K6" i="2"/>
  <c r="T7" i="2" l="1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V6" i="2" l="1"/>
  <c r="U6" i="2"/>
  <c r="S6" i="2"/>
  <c r="R6" i="2"/>
  <c r="O6" i="2"/>
  <c r="P6" i="2"/>
  <c r="N6" i="2"/>
  <c r="L6" i="2"/>
  <c r="I6" i="2"/>
  <c r="E6" i="2"/>
  <c r="F6" i="2"/>
  <c r="G6" i="2"/>
  <c r="D6" i="2"/>
  <c r="H6" i="2" l="1"/>
  <c r="H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6" i="1"/>
  <c r="Q6" i="2" l="1"/>
  <c r="M6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7" i="2"/>
  <c r="M7" i="2"/>
  <c r="Q7" i="2"/>
  <c r="M8" i="2"/>
  <c r="Q8" i="2"/>
  <c r="M9" i="2"/>
  <c r="Q9" i="2"/>
  <c r="M10" i="2"/>
  <c r="Q10" i="2"/>
  <c r="M11" i="2"/>
  <c r="Q11" i="2"/>
  <c r="M12" i="2"/>
  <c r="Q12" i="2"/>
  <c r="M13" i="2"/>
  <c r="Q13" i="2"/>
  <c r="M14" i="2"/>
  <c r="Q14" i="2"/>
  <c r="M15" i="2"/>
  <c r="Q15" i="2"/>
  <c r="M16" i="2"/>
  <c r="Q16" i="2"/>
  <c r="M17" i="2"/>
  <c r="Q17" i="2"/>
  <c r="M18" i="2"/>
  <c r="Q18" i="2"/>
  <c r="M19" i="2"/>
  <c r="Q19" i="2"/>
  <c r="M20" i="2"/>
  <c r="Q20" i="2"/>
  <c r="M21" i="2"/>
  <c r="Q21" i="2"/>
  <c r="M22" i="2"/>
  <c r="Q22" i="2"/>
  <c r="M23" i="2"/>
  <c r="Q23" i="2"/>
  <c r="M24" i="2"/>
  <c r="Q24" i="2"/>
  <c r="M25" i="2"/>
  <c r="Q25" i="2"/>
  <c r="M26" i="2"/>
  <c r="Q26" i="2"/>
  <c r="M27" i="2"/>
  <c r="Q27" i="2"/>
  <c r="M28" i="2"/>
  <c r="Q28" i="2"/>
  <c r="M29" i="2"/>
  <c r="Q29" i="2"/>
  <c r="M30" i="2"/>
  <c r="Q30" i="2"/>
  <c r="M31" i="2"/>
  <c r="Q31" i="2"/>
  <c r="M32" i="2"/>
  <c r="Q32" i="2"/>
  <c r="M33" i="2"/>
  <c r="Q33" i="2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6" i="1"/>
  <c r="Q6" i="1"/>
  <c r="M6" i="1"/>
  <c r="B33" i="1" l="1"/>
  <c r="B29" i="1"/>
  <c r="B25" i="1"/>
  <c r="B21" i="1"/>
  <c r="B17" i="1"/>
  <c r="B28" i="1"/>
  <c r="B20" i="1"/>
  <c r="B12" i="1"/>
  <c r="B13" i="1"/>
  <c r="B30" i="1"/>
  <c r="B22" i="1"/>
  <c r="B14" i="1"/>
  <c r="B9" i="1"/>
  <c r="B32" i="1"/>
  <c r="B24" i="1"/>
  <c r="B16" i="1"/>
  <c r="B8" i="1"/>
  <c r="B35" i="1"/>
  <c r="B31" i="1"/>
  <c r="B27" i="1"/>
  <c r="B23" i="1"/>
  <c r="B19" i="1"/>
  <c r="B15" i="1"/>
  <c r="B11" i="1"/>
  <c r="B7" i="1"/>
  <c r="B34" i="1"/>
  <c r="B26" i="1"/>
  <c r="B18" i="1"/>
  <c r="B10" i="1"/>
  <c r="C6" i="2"/>
  <c r="T6" i="2"/>
  <c r="B33" i="2"/>
  <c r="B31" i="2"/>
  <c r="B29" i="2"/>
  <c r="B27" i="2"/>
  <c r="B25" i="2"/>
  <c r="B13" i="2"/>
  <c r="B9" i="2"/>
  <c r="B23" i="2"/>
  <c r="B21" i="2"/>
  <c r="B17" i="2"/>
  <c r="B11" i="2"/>
  <c r="B19" i="2"/>
  <c r="B7" i="2"/>
  <c r="B15" i="2"/>
  <c r="B16" i="2"/>
  <c r="B32" i="2"/>
  <c r="B20" i="2"/>
  <c r="B28" i="2"/>
  <c r="B24" i="2"/>
  <c r="B12" i="2"/>
  <c r="B8" i="2"/>
  <c r="B26" i="2"/>
  <c r="B10" i="2"/>
  <c r="B18" i="2"/>
  <c r="B30" i="2"/>
  <c r="B22" i="2"/>
  <c r="B14" i="2"/>
  <c r="B6" i="1"/>
  <c r="B6" i="2" l="1"/>
</calcChain>
</file>

<file path=xl/sharedStrings.xml><?xml version="1.0" encoding="utf-8"?>
<sst xmlns="http://schemas.openxmlformats.org/spreadsheetml/2006/main" count="158" uniqueCount="93">
  <si>
    <t>역명</t>
  </si>
  <si>
    <t>총계</t>
  </si>
  <si>
    <t>선불카드</t>
  </si>
  <si>
    <t>후불카드</t>
  </si>
  <si>
    <t>1회권교통카드</t>
  </si>
  <si>
    <t>정기권</t>
  </si>
  <si>
    <t>기타</t>
  </si>
  <si>
    <t>소계</t>
  </si>
  <si>
    <t>일반</t>
  </si>
  <si>
    <t>어린이</t>
  </si>
  <si>
    <t>우대</t>
  </si>
  <si>
    <t>인천전용</t>
  </si>
  <si>
    <t>전자화폐</t>
  </si>
  <si>
    <t>단체권</t>
  </si>
  <si>
    <t>계양</t>
  </si>
  <si>
    <t>귤현</t>
  </si>
  <si>
    <t>박촌</t>
  </si>
  <si>
    <t>임학</t>
  </si>
  <si>
    <t>계산</t>
  </si>
  <si>
    <t>경인교대입구</t>
  </si>
  <si>
    <t>작전</t>
  </si>
  <si>
    <t>갈산</t>
  </si>
  <si>
    <t>부평구청</t>
  </si>
  <si>
    <t>부평시장</t>
  </si>
  <si>
    <t>부평</t>
  </si>
  <si>
    <t>동수</t>
  </si>
  <si>
    <t>부평삼거리</t>
  </si>
  <si>
    <t>간석오거리</t>
  </si>
  <si>
    <t>인천시청</t>
  </si>
  <si>
    <t>예술회관</t>
  </si>
  <si>
    <t>인천터미널</t>
  </si>
  <si>
    <t>문학경기장</t>
  </si>
  <si>
    <t>선학</t>
  </si>
  <si>
    <t>신연수</t>
  </si>
  <si>
    <t>원인재</t>
  </si>
  <si>
    <t>동춘</t>
  </si>
  <si>
    <t>동막</t>
  </si>
  <si>
    <t>캠퍼스타운</t>
  </si>
  <si>
    <t>테크노파크</t>
  </si>
  <si>
    <t>지식정보단지</t>
  </si>
  <si>
    <t>인천대입구</t>
  </si>
  <si>
    <t>센트럴파크</t>
  </si>
  <si>
    <t>국제업무지구</t>
  </si>
  <si>
    <t>2호선 승차권별 이용 현황</t>
    <phoneticPr fontId="1" type="noConversion"/>
  </si>
  <si>
    <t>검단오류</t>
  </si>
  <si>
    <t>왕길</t>
  </si>
  <si>
    <t>검단사거리</t>
  </si>
  <si>
    <t>마전</t>
  </si>
  <si>
    <t>완정</t>
  </si>
  <si>
    <t>독정</t>
  </si>
  <si>
    <t>검암</t>
  </si>
  <si>
    <t>검바위</t>
  </si>
  <si>
    <t>아시아드경기장</t>
  </si>
  <si>
    <t>서구청</t>
  </si>
  <si>
    <t>가정</t>
  </si>
  <si>
    <t>가정중앙시장</t>
  </si>
  <si>
    <t>석남</t>
  </si>
  <si>
    <t>서부여성회관</t>
  </si>
  <si>
    <t>인천가좌</t>
  </si>
  <si>
    <t>가재울</t>
  </si>
  <si>
    <t>주안국가산단</t>
  </si>
  <si>
    <t>주안</t>
  </si>
  <si>
    <t>시민공원</t>
  </si>
  <si>
    <t>석바위시장</t>
  </si>
  <si>
    <t>석천사거리</t>
  </si>
  <si>
    <t>모래내시장</t>
  </si>
  <si>
    <t>만수</t>
  </si>
  <si>
    <t>남동구청</t>
  </si>
  <si>
    <t>인천대공원</t>
  </si>
  <si>
    <t>운연</t>
  </si>
  <si>
    <t>1호선 승차권별 이용 현황</t>
    <phoneticPr fontId="1" type="noConversion"/>
  </si>
  <si>
    <t>어린이</t>
    <phoneticPr fontId="1" type="noConversion"/>
  </si>
  <si>
    <t>청소년</t>
    <phoneticPr fontId="1" type="noConversion"/>
  </si>
  <si>
    <t>청소년</t>
    <phoneticPr fontId="1" type="noConversion"/>
  </si>
  <si>
    <t>어린이</t>
    <phoneticPr fontId="1" type="noConversion"/>
  </si>
  <si>
    <t>청소년</t>
    <phoneticPr fontId="1" type="noConversion"/>
  </si>
  <si>
    <t>송도달빛축제공원</t>
    <phoneticPr fontId="1" type="noConversion"/>
  </si>
  <si>
    <t>석남</t>
    <phoneticPr fontId="1" type="noConversion"/>
  </si>
  <si>
    <t>산곡</t>
    <phoneticPr fontId="1" type="noConversion"/>
  </si>
  <si>
    <t>초등생</t>
    <phoneticPr fontId="1" type="noConversion"/>
  </si>
  <si>
    <t>학생</t>
    <phoneticPr fontId="1" type="noConversion"/>
  </si>
  <si>
    <t>1회용교통카드</t>
    <phoneticPr fontId="1" type="noConversion"/>
  </si>
  <si>
    <t>7호선 승차권별 이용 현황</t>
    <phoneticPr fontId="1" type="noConversion"/>
  </si>
  <si>
    <t>까치울</t>
    <phoneticPr fontId="1" type="noConversion"/>
  </si>
  <si>
    <t>부천종합운동장</t>
    <phoneticPr fontId="1" type="noConversion"/>
  </si>
  <si>
    <t>춘의</t>
    <phoneticPr fontId="1" type="noConversion"/>
  </si>
  <si>
    <t>신중동</t>
    <phoneticPr fontId="1" type="noConversion"/>
  </si>
  <si>
    <t>부천시청</t>
    <phoneticPr fontId="1" type="noConversion"/>
  </si>
  <si>
    <t>상동</t>
    <phoneticPr fontId="1" type="noConversion"/>
  </si>
  <si>
    <t>삼산체육관</t>
    <phoneticPr fontId="1" type="noConversion"/>
  </si>
  <si>
    <t>굴포천</t>
    <phoneticPr fontId="1" type="noConversion"/>
  </si>
  <si>
    <t>부평구청</t>
    <phoneticPr fontId="1" type="noConversion"/>
  </si>
  <si>
    <t>이용기간 : 2022.2.1.~2.28.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</si>
</sst>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"/>
    <numFmt numFmtId="178" formatCode="0_ "/>
  </numFmts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2"/>
      <color theme="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499984740745262"/>
        <bgColor indexed="64"/>
      </patternFill>
    </fill>
  </fills>
  <borders count="8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4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52" applyNumberFormat="0" applyFill="0" applyAlignment="0" applyProtection="0">
      <alignment vertical="center"/>
    </xf>
    <xf numFmtId="0" fontId="7" fillId="0" borderId="53" applyNumberFormat="0" applyFill="0" applyAlignment="0" applyProtection="0">
      <alignment vertical="center"/>
    </xf>
    <xf numFmtId="0" fontId="8" fillId="0" borderId="5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3" borderId="55" applyNumberFormat="0" applyAlignment="0" applyProtection="0">
      <alignment vertical="center"/>
    </xf>
    <xf numFmtId="0" fontId="13" fillId="14" borderId="56" applyNumberFormat="0" applyAlignment="0" applyProtection="0">
      <alignment vertical="center"/>
    </xf>
    <xf numFmtId="0" fontId="14" fillId="14" borderId="55" applyNumberFormat="0" applyAlignment="0" applyProtection="0">
      <alignment vertical="center"/>
    </xf>
    <xf numFmtId="0" fontId="15" fillId="0" borderId="57" applyNumberFormat="0" applyFill="0" applyAlignment="0" applyProtection="0">
      <alignment vertical="center"/>
    </xf>
    <xf numFmtId="0" fontId="16" fillId="15" borderId="5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16" borderId="59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0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3" borderId="1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6" fontId="0" fillId="3" borderId="23" xfId="0" applyNumberFormat="1" applyFill="1" applyBorder="1">
      <alignment vertical="center"/>
    </xf>
    <xf numFmtId="176" fontId="0" fillId="0" borderId="8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4" borderId="37" xfId="0" applyNumberFormat="1" applyFill="1" applyBorder="1">
      <alignment vertical="center"/>
    </xf>
    <xf numFmtId="176" fontId="0" fillId="0" borderId="38" xfId="0" applyNumberFormat="1" applyBorder="1">
      <alignment vertical="center"/>
    </xf>
    <xf numFmtId="176" fontId="0" fillId="5" borderId="23" xfId="0" applyNumberFormat="1" applyFill="1" applyBorder="1">
      <alignment vertical="center"/>
    </xf>
    <xf numFmtId="176" fontId="0" fillId="6" borderId="37" xfId="0" applyNumberFormat="1" applyFill="1" applyBorder="1">
      <alignment vertical="center"/>
    </xf>
    <xf numFmtId="176" fontId="0" fillId="7" borderId="23" xfId="0" applyNumberFormat="1" applyFill="1" applyBorder="1">
      <alignment vertical="center"/>
    </xf>
    <xf numFmtId="176" fontId="0" fillId="0" borderId="9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0" borderId="39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32" xfId="0" applyNumberFormat="1" applyBorder="1">
      <alignment vertical="center"/>
    </xf>
    <xf numFmtId="176" fontId="0" fillId="4" borderId="40" xfId="0" applyNumberFormat="1" applyFill="1" applyBorder="1">
      <alignment vertical="center"/>
    </xf>
    <xf numFmtId="176" fontId="0" fillId="0" borderId="41" xfId="0" applyNumberFormat="1" applyBorder="1">
      <alignment vertical="center"/>
    </xf>
    <xf numFmtId="176" fontId="0" fillId="5" borderId="24" xfId="0" applyNumberFormat="1" applyFill="1" applyBorder="1">
      <alignment vertical="center"/>
    </xf>
    <xf numFmtId="176" fontId="0" fillId="6" borderId="40" xfId="0" applyNumberFormat="1" applyFill="1" applyBorder="1">
      <alignment vertical="center"/>
    </xf>
    <xf numFmtId="176" fontId="0" fillId="7" borderId="24" xfId="0" applyNumberFormat="1" applyFill="1" applyBorder="1">
      <alignment vertical="center"/>
    </xf>
    <xf numFmtId="176" fontId="0" fillId="0" borderId="7" xfId="0" applyNumberFormat="1" applyBorder="1">
      <alignment vertical="center"/>
    </xf>
    <xf numFmtId="176" fontId="3" fillId="8" borderId="25" xfId="0" applyNumberFormat="1" applyFont="1" applyFill="1" applyBorder="1">
      <alignment vertical="center"/>
    </xf>
    <xf numFmtId="176" fontId="3" fillId="8" borderId="26" xfId="0" applyNumberFormat="1" applyFont="1" applyFill="1" applyBorder="1">
      <alignment vertical="center"/>
    </xf>
    <xf numFmtId="176" fontId="3" fillId="8" borderId="42" xfId="0" applyNumberFormat="1" applyFont="1" applyFill="1" applyBorder="1">
      <alignment vertical="center"/>
    </xf>
    <xf numFmtId="0" fontId="0" fillId="0" borderId="43" xfId="0" applyBorder="1">
      <alignment vertical="center"/>
    </xf>
    <xf numFmtId="176" fontId="3" fillId="8" borderId="44" xfId="0" applyNumberFormat="1" applyFont="1" applyFill="1" applyBorder="1">
      <alignment vertical="center"/>
    </xf>
    <xf numFmtId="176" fontId="0" fillId="3" borderId="45" xfId="0" applyNumberFormat="1" applyFill="1" applyBorder="1">
      <alignment vertical="center"/>
    </xf>
    <xf numFmtId="176" fontId="0" fillId="0" borderId="46" xfId="0" applyNumberFormat="1" applyBorder="1">
      <alignment vertical="center"/>
    </xf>
    <xf numFmtId="176" fontId="0" fillId="4" borderId="47" xfId="0" applyNumberFormat="1" applyFill="1" applyBorder="1">
      <alignment vertical="center"/>
    </xf>
    <xf numFmtId="176" fontId="0" fillId="5" borderId="45" xfId="0" applyNumberFormat="1" applyFill="1" applyBorder="1">
      <alignment vertical="center"/>
    </xf>
    <xf numFmtId="176" fontId="0" fillId="6" borderId="47" xfId="0" applyNumberFormat="1" applyFill="1" applyBorder="1">
      <alignment vertical="center"/>
    </xf>
    <xf numFmtId="176" fontId="0" fillId="7" borderId="45" xfId="0" applyNumberFormat="1" applyFill="1" applyBorder="1">
      <alignment vertical="center"/>
    </xf>
    <xf numFmtId="176" fontId="0" fillId="3" borderId="48" xfId="0" applyNumberFormat="1" applyFill="1" applyBorder="1">
      <alignment vertical="center"/>
    </xf>
    <xf numFmtId="3" fontId="0" fillId="0" borderId="49" xfId="0" applyNumberFormat="1" applyBorder="1">
      <alignment vertical="center"/>
    </xf>
    <xf numFmtId="3" fontId="0" fillId="0" borderId="39" xfId="0" applyNumberFormat="1" applyBorder="1">
      <alignment vertical="center"/>
    </xf>
    <xf numFmtId="3" fontId="0" fillId="0" borderId="41" xfId="0" applyNumberFormat="1" applyBorder="1">
      <alignment vertical="center"/>
    </xf>
    <xf numFmtId="176" fontId="0" fillId="0" borderId="50" xfId="0" applyNumberFormat="1" applyBorder="1">
      <alignment vertical="center"/>
    </xf>
    <xf numFmtId="176" fontId="0" fillId="0" borderId="51" xfId="0" applyNumberFormat="1" applyBorder="1">
      <alignment vertical="center"/>
    </xf>
    <xf numFmtId="0" fontId="0" fillId="4" borderId="29" xfId="0" applyFill="1" applyBorder="1" applyAlignment="1">
      <alignment horizontal="center" vertical="center"/>
    </xf>
    <xf numFmtId="176" fontId="0" fillId="3" borderId="61" xfId="0" applyNumberFormat="1" applyFill="1" applyBorder="1">
      <alignment vertical="center"/>
    </xf>
    <xf numFmtId="176" fontId="0" fillId="5" borderId="61" xfId="0" applyNumberFormat="1" applyFill="1" applyBorder="1">
      <alignment vertical="center"/>
    </xf>
    <xf numFmtId="176" fontId="0" fillId="6" borderId="62" xfId="0" applyNumberFormat="1" applyFill="1" applyBorder="1">
      <alignment vertical="center"/>
    </xf>
    <xf numFmtId="176" fontId="0" fillId="7" borderId="61" xfId="0" applyNumberFormat="1" applyFill="1" applyBorder="1">
      <alignment vertical="center"/>
    </xf>
    <xf numFmtId="0" fontId="0" fillId="0" borderId="6" xfId="0" applyBorder="1">
      <alignment vertical="center"/>
    </xf>
    <xf numFmtId="176" fontId="0" fillId="3" borderId="24" xfId="0" applyNumberFormat="1" applyFill="1" applyBorder="1">
      <alignment vertical="center"/>
    </xf>
    <xf numFmtId="176" fontId="0" fillId="6" borderId="23" xfId="0" applyNumberFormat="1" applyFill="1" applyBorder="1">
      <alignment vertical="center"/>
    </xf>
    <xf numFmtId="176" fontId="0" fillId="6" borderId="61" xfId="0" applyNumberFormat="1" applyFill="1" applyBorder="1">
      <alignment vertical="center"/>
    </xf>
    <xf numFmtId="176" fontId="0" fillId="6" borderId="24" xfId="0" applyNumberFormat="1" applyFill="1" applyBorder="1">
      <alignment vertical="center"/>
    </xf>
    <xf numFmtId="177" fontId="0" fillId="0" borderId="6" xfId="0" applyNumberFormat="1" applyBorder="1">
      <alignment vertical="center"/>
    </xf>
    <xf numFmtId="177" fontId="0" fillId="0" borderId="41" xfId="0" applyNumberFormat="1" applyBorder="1">
      <alignment vertical="center"/>
    </xf>
    <xf numFmtId="176" fontId="0" fillId="7" borderId="62" xfId="0" applyNumberFormat="1" applyFill="1" applyBorder="1">
      <alignment vertical="center"/>
    </xf>
    <xf numFmtId="176" fontId="0" fillId="7" borderId="40" xfId="0" applyNumberFormat="1" applyFill="1" applyBorder="1">
      <alignment vertical="center"/>
    </xf>
    <xf numFmtId="176" fontId="0" fillId="0" borderId="63" xfId="0" applyNumberFormat="1" applyBorder="1">
      <alignment vertical="center"/>
    </xf>
    <xf numFmtId="176" fontId="0" fillId="7" borderId="48" xfId="0" applyNumberFormat="1" applyFill="1" applyBorder="1">
      <alignment vertical="center"/>
    </xf>
    <xf numFmtId="176" fontId="0" fillId="6" borderId="64" xfId="0" applyNumberFormat="1" applyFill="1" applyBorder="1">
      <alignment vertical="center"/>
    </xf>
    <xf numFmtId="176" fontId="0" fillId="5" borderId="48" xfId="0" applyNumberFormat="1" applyFill="1" applyBorder="1">
      <alignment vertical="center"/>
    </xf>
    <xf numFmtId="176" fontId="0" fillId="4" borderId="64" xfId="0" applyNumberFormat="1" applyFill="1" applyBorder="1">
      <alignment vertical="center"/>
    </xf>
    <xf numFmtId="176" fontId="3" fillId="8" borderId="65" xfId="0" applyNumberFormat="1" applyFont="1" applyFill="1" applyBorder="1">
      <alignment vertical="center"/>
    </xf>
    <xf numFmtId="0" fontId="0" fillId="0" borderId="66" xfId="0" applyBorder="1">
      <alignment vertical="center"/>
    </xf>
    <xf numFmtId="176" fontId="0" fillId="0" borderId="67" xfId="0" applyNumberFormat="1" applyBorder="1">
      <alignment vertical="center"/>
    </xf>
    <xf numFmtId="176" fontId="0" fillId="0" borderId="68" xfId="0" applyNumberFormat="1" applyBorder="1">
      <alignment vertical="center"/>
    </xf>
    <xf numFmtId="176" fontId="0" fillId="0" borderId="69" xfId="0" applyNumberFormat="1" applyBorder="1">
      <alignment vertical="center"/>
    </xf>
    <xf numFmtId="176" fontId="0" fillId="0" borderId="70" xfId="0" applyNumberFormat="1" applyBorder="1">
      <alignment vertical="center"/>
    </xf>
    <xf numFmtId="176" fontId="0" fillId="3" borderId="71" xfId="0" applyNumberFormat="1" applyFill="1" applyBorder="1">
      <alignment vertical="center"/>
    </xf>
    <xf numFmtId="176" fontId="0" fillId="3" borderId="72" xfId="0" applyNumberFormat="1" applyFill="1" applyBorder="1">
      <alignment vertical="center"/>
    </xf>
    <xf numFmtId="0" fontId="0" fillId="0" borderId="73" xfId="0" applyBorder="1">
      <alignment vertical="center"/>
    </xf>
    <xf numFmtId="0" fontId="0" fillId="0" borderId="74" xfId="0" applyBorder="1">
      <alignment vertical="center"/>
    </xf>
    <xf numFmtId="176" fontId="0" fillId="5" borderId="62" xfId="0" applyNumberFormat="1" applyFill="1" applyBorder="1">
      <alignment vertical="center"/>
    </xf>
    <xf numFmtId="176" fontId="0" fillId="0" borderId="0" xfId="0" applyNumberFormat="1" applyBorder="1">
      <alignment vertical="center"/>
    </xf>
    <xf numFmtId="176" fontId="0" fillId="3" borderId="75" xfId="0" applyNumberFormat="1" applyFill="1" applyBorder="1">
      <alignment vertical="center"/>
    </xf>
    <xf numFmtId="0" fontId="0" fillId="0" borderId="76" xfId="0" applyBorder="1">
      <alignment vertical="center"/>
    </xf>
    <xf numFmtId="0" fontId="0" fillId="0" borderId="78" xfId="0" applyBorder="1">
      <alignment vertical="center"/>
    </xf>
    <xf numFmtId="0" fontId="0" fillId="0" borderId="79" xfId="0" applyBorder="1">
      <alignment vertical="center"/>
    </xf>
    <xf numFmtId="178" fontId="0" fillId="0" borderId="6" xfId="0" applyNumberFormat="1" applyBorder="1">
      <alignment vertical="center"/>
    </xf>
    <xf numFmtId="178" fontId="0" fillId="0" borderId="41" xfId="0" applyNumberFormat="1" applyBorder="1">
      <alignment vertical="center"/>
    </xf>
    <xf numFmtId="176" fontId="0" fillId="0" borderId="77" xfId="0" applyNumberForma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3" borderId="1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41" borderId="1" xfId="0" applyFont="1" applyFill="1" applyBorder="1" applyAlignment="1">
      <alignment horizontal="center" vertical="center"/>
    </xf>
    <xf numFmtId="0" fontId="2" fillId="41" borderId="2" xfId="0" applyFont="1" applyFill="1" applyBorder="1" applyAlignment="1">
      <alignment horizontal="center" vertical="center"/>
    </xf>
    <xf numFmtId="0" fontId="2" fillId="41" borderId="3" xfId="0" applyFont="1" applyFill="1" applyBorder="1" applyAlignment="1">
      <alignment horizontal="center" vertical="center"/>
    </xf>
    <xf numFmtId="176" fontId="3" fillId="8" borderId="80" xfId="0" applyNumberFormat="1" applyFont="1" applyFill="1" applyBorder="1">
      <alignment vertical="center"/>
    </xf>
    <xf numFmtId="176" fontId="3" fillId="8" borderId="81" xfId="0" applyNumberFormat="1" applyFont="1" applyFill="1" applyBorder="1">
      <alignment vertical="center"/>
    </xf>
    <xf numFmtId="176" fontId="3" fillId="8" borderId="82" xfId="0" applyNumberFormat="1" applyFont="1" applyFill="1" applyBorder="1">
      <alignment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6"/>
  <sheetViews>
    <sheetView tabSelected="1" zoomScale="85" zoomScaleNormal="85" workbookViewId="0">
      <selection sqref="A1:V1"/>
    </sheetView>
  </sheetViews>
  <sheetFormatPr defaultRowHeight="16.5" x14ac:dyDescent="0.3"/>
  <cols>
    <col min="1" max="1" width="15.25" customWidth="1"/>
    <col min="2" max="2" width="12.625" bestFit="1" customWidth="1"/>
    <col min="3" max="3" width="11" bestFit="1" customWidth="1"/>
    <col min="4" max="4" width="9.75" bestFit="1" customWidth="1"/>
    <col min="5" max="5" width="8.875" bestFit="1" customWidth="1"/>
    <col min="6" max="6" width="9.875" bestFit="1" customWidth="1"/>
    <col min="7" max="7" width="9.75" bestFit="1" customWidth="1"/>
    <col min="8" max="8" width="11" bestFit="1" customWidth="1"/>
    <col min="9" max="9" width="11.625" bestFit="1" customWidth="1"/>
    <col min="10" max="11" width="10.75" customWidth="1"/>
    <col min="12" max="22" width="8.875" bestFit="1" customWidth="1"/>
  </cols>
  <sheetData>
    <row r="1" spans="1:22" ht="33.75" x14ac:dyDescent="0.3">
      <c r="A1" s="94" t="s">
        <v>70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6"/>
    </row>
    <row r="2" spans="1:22" x14ac:dyDescent="0.3">
      <c r="A2" s="101" t="s">
        <v>92</v>
      </c>
      <c r="B2" s="101"/>
      <c r="C2" s="101"/>
    </row>
    <row r="3" spans="1:22" ht="17.25" thickBot="1" x14ac:dyDescent="0.35"/>
    <row r="4" spans="1:22" x14ac:dyDescent="0.3">
      <c r="A4" s="97" t="s">
        <v>0</v>
      </c>
      <c r="B4" s="99" t="s">
        <v>1</v>
      </c>
      <c r="C4" s="102" t="s">
        <v>2</v>
      </c>
      <c r="D4" s="103"/>
      <c r="E4" s="103"/>
      <c r="F4" s="103"/>
      <c r="G4" s="103"/>
      <c r="H4" s="104" t="s">
        <v>3</v>
      </c>
      <c r="I4" s="105"/>
      <c r="J4" s="106"/>
      <c r="K4" s="106"/>
      <c r="L4" s="107"/>
      <c r="M4" s="108" t="s">
        <v>4</v>
      </c>
      <c r="N4" s="109"/>
      <c r="O4" s="109"/>
      <c r="P4" s="110"/>
      <c r="Q4" s="111" t="s">
        <v>5</v>
      </c>
      <c r="R4" s="112"/>
      <c r="S4" s="113"/>
      <c r="T4" s="114" t="s">
        <v>6</v>
      </c>
      <c r="U4" s="115"/>
      <c r="V4" s="116"/>
    </row>
    <row r="5" spans="1:22" ht="17.25" thickBot="1" x14ac:dyDescent="0.35">
      <c r="A5" s="98"/>
      <c r="B5" s="100"/>
      <c r="C5" s="4" t="s">
        <v>7</v>
      </c>
      <c r="D5" s="5" t="s">
        <v>8</v>
      </c>
      <c r="E5" s="5" t="s">
        <v>9</v>
      </c>
      <c r="F5" s="5" t="s">
        <v>73</v>
      </c>
      <c r="G5" s="5" t="s">
        <v>10</v>
      </c>
      <c r="H5" s="6" t="s">
        <v>7</v>
      </c>
      <c r="I5" s="7" t="s">
        <v>8</v>
      </c>
      <c r="J5" s="56" t="s">
        <v>71</v>
      </c>
      <c r="K5" s="56" t="s">
        <v>72</v>
      </c>
      <c r="L5" s="8" t="s">
        <v>10</v>
      </c>
      <c r="M5" s="9" t="s">
        <v>7</v>
      </c>
      <c r="N5" s="10" t="s">
        <v>8</v>
      </c>
      <c r="O5" s="10" t="s">
        <v>9</v>
      </c>
      <c r="P5" s="11" t="s">
        <v>10</v>
      </c>
      <c r="Q5" s="12" t="s">
        <v>7</v>
      </c>
      <c r="R5" s="13" t="s">
        <v>8</v>
      </c>
      <c r="S5" s="14" t="s">
        <v>11</v>
      </c>
      <c r="T5" s="15" t="s">
        <v>7</v>
      </c>
      <c r="U5" s="16" t="s">
        <v>12</v>
      </c>
      <c r="V5" s="17" t="s">
        <v>13</v>
      </c>
    </row>
    <row r="6" spans="1:22" ht="17.25" thickTop="1" x14ac:dyDescent="0.3">
      <c r="A6" s="42" t="s">
        <v>1</v>
      </c>
      <c r="B6" s="43">
        <f>C6+H6+M6+Q6+T6</f>
        <v>3976324</v>
      </c>
      <c r="C6" s="44">
        <f>D6+E6+F6+G6</f>
        <v>1416560</v>
      </c>
      <c r="D6" s="45">
        <f>SUM(D7:D36)</f>
        <v>612020</v>
      </c>
      <c r="E6" s="45">
        <f>SUM(E7:E36)</f>
        <v>48410</v>
      </c>
      <c r="F6" s="45">
        <f>SUM(F7:F36)</f>
        <v>135908</v>
      </c>
      <c r="G6" s="45">
        <f>SUM(G7:G36)</f>
        <v>620222</v>
      </c>
      <c r="H6" s="46">
        <f>I6+L6+J6+K6</f>
        <v>2479998</v>
      </c>
      <c r="I6" s="45">
        <f>SUM(I7:I36)</f>
        <v>2390289</v>
      </c>
      <c r="J6" s="45">
        <f>SUM(J7:J36)</f>
        <v>849</v>
      </c>
      <c r="K6" s="45">
        <f>SUM(K7:K36)</f>
        <v>29877</v>
      </c>
      <c r="L6" s="54">
        <f>SUM(L7:L36)</f>
        <v>58983</v>
      </c>
      <c r="M6" s="47">
        <f>N6+O6+P6</f>
        <v>46279</v>
      </c>
      <c r="N6" s="45">
        <f>SUM(N7:N36)</f>
        <v>17275</v>
      </c>
      <c r="O6" s="45">
        <f>SUM(O7:O36)</f>
        <v>7452</v>
      </c>
      <c r="P6" s="45">
        <f>SUM(P7:P36)</f>
        <v>21552</v>
      </c>
      <c r="Q6" s="48">
        <f>R6+S6</f>
        <v>33471</v>
      </c>
      <c r="R6" s="45">
        <f>SUM(R7:R36)</f>
        <v>17222</v>
      </c>
      <c r="S6" s="54">
        <f>SUM(S7:S36)</f>
        <v>16249</v>
      </c>
      <c r="T6" s="49">
        <f>U6+V6</f>
        <v>16</v>
      </c>
      <c r="U6" s="45">
        <f>SUM(U7:U36)</f>
        <v>16</v>
      </c>
      <c r="V6" s="55">
        <f>SUM(V7:V36)</f>
        <v>0</v>
      </c>
    </row>
    <row r="7" spans="1:22" x14ac:dyDescent="0.3">
      <c r="A7" s="1" t="s">
        <v>14</v>
      </c>
      <c r="B7" s="41">
        <f t="shared" ref="B7:B36" si="0">C7+H7+M7+Q7+T7</f>
        <v>61316</v>
      </c>
      <c r="C7" s="18">
        <f t="shared" ref="C7:C36" si="1">D7+E7+F7+G7</f>
        <v>22379</v>
      </c>
      <c r="D7" s="19">
        <v>9541</v>
      </c>
      <c r="E7" s="19">
        <v>596</v>
      </c>
      <c r="F7" s="19">
        <v>1983</v>
      </c>
      <c r="G7" s="19">
        <v>10259</v>
      </c>
      <c r="H7" s="21">
        <f>I7+L7+J7+K7</f>
        <v>38269</v>
      </c>
      <c r="I7" s="19">
        <v>36780</v>
      </c>
      <c r="J7" s="20">
        <v>11</v>
      </c>
      <c r="K7" s="20">
        <v>439</v>
      </c>
      <c r="L7" s="22">
        <v>1039</v>
      </c>
      <c r="M7" s="23">
        <f t="shared" ref="M7:M36" si="2">N7+O7+P7</f>
        <v>581</v>
      </c>
      <c r="N7" s="19">
        <v>166</v>
      </c>
      <c r="O7" s="19">
        <v>69</v>
      </c>
      <c r="P7" s="20">
        <v>346</v>
      </c>
      <c r="Q7" s="24">
        <f t="shared" ref="Q7:Q36" si="3">R7+S7</f>
        <v>87</v>
      </c>
      <c r="R7" s="19">
        <v>28</v>
      </c>
      <c r="S7" s="22">
        <v>59</v>
      </c>
      <c r="T7" s="25">
        <f t="shared" ref="T7:T36" si="4">U7+V7</f>
        <v>0</v>
      </c>
      <c r="U7" s="19">
        <v>0</v>
      </c>
      <c r="V7" s="26">
        <v>0</v>
      </c>
    </row>
    <row r="8" spans="1:22" x14ac:dyDescent="0.3">
      <c r="A8" s="2" t="s">
        <v>15</v>
      </c>
      <c r="B8" s="39">
        <f t="shared" si="0"/>
        <v>18702</v>
      </c>
      <c r="C8" s="18">
        <f t="shared" si="1"/>
        <v>7010</v>
      </c>
      <c r="D8" s="27">
        <v>3276</v>
      </c>
      <c r="E8" s="27">
        <v>275</v>
      </c>
      <c r="F8" s="27">
        <v>496</v>
      </c>
      <c r="G8" s="27">
        <v>2963</v>
      </c>
      <c r="H8" s="21">
        <f t="shared" ref="H8:H36" si="5">I8+L8+J8+K8</f>
        <v>11390</v>
      </c>
      <c r="I8" s="27">
        <v>10879</v>
      </c>
      <c r="J8" s="28">
        <v>4</v>
      </c>
      <c r="K8" s="28">
        <v>97</v>
      </c>
      <c r="L8" s="29">
        <v>410</v>
      </c>
      <c r="M8" s="23">
        <f t="shared" si="2"/>
        <v>223</v>
      </c>
      <c r="N8" s="27">
        <v>68</v>
      </c>
      <c r="O8" s="27">
        <v>34</v>
      </c>
      <c r="P8" s="28">
        <v>121</v>
      </c>
      <c r="Q8" s="24">
        <f t="shared" si="3"/>
        <v>79</v>
      </c>
      <c r="R8" s="27">
        <v>15</v>
      </c>
      <c r="S8" s="29">
        <v>64</v>
      </c>
      <c r="T8" s="25">
        <f t="shared" si="4"/>
        <v>0</v>
      </c>
      <c r="U8" s="27">
        <v>0</v>
      </c>
      <c r="V8" s="26">
        <v>0</v>
      </c>
    </row>
    <row r="9" spans="1:22" x14ac:dyDescent="0.3">
      <c r="A9" s="2" t="s">
        <v>16</v>
      </c>
      <c r="B9" s="39">
        <f t="shared" si="0"/>
        <v>75786</v>
      </c>
      <c r="C9" s="18">
        <f t="shared" si="1"/>
        <v>29917</v>
      </c>
      <c r="D9" s="27">
        <v>11015</v>
      </c>
      <c r="E9" s="27">
        <v>1268</v>
      </c>
      <c r="F9" s="27">
        <v>3461</v>
      </c>
      <c r="G9" s="27">
        <v>14173</v>
      </c>
      <c r="H9" s="21">
        <f t="shared" si="5"/>
        <v>44129</v>
      </c>
      <c r="I9" s="27">
        <v>42127</v>
      </c>
      <c r="J9" s="28">
        <v>11</v>
      </c>
      <c r="K9" s="28">
        <v>668</v>
      </c>
      <c r="L9" s="29">
        <v>1323</v>
      </c>
      <c r="M9" s="23">
        <f t="shared" si="2"/>
        <v>977</v>
      </c>
      <c r="N9" s="27">
        <v>280</v>
      </c>
      <c r="O9" s="27">
        <v>117</v>
      </c>
      <c r="P9" s="28">
        <v>580</v>
      </c>
      <c r="Q9" s="24">
        <f t="shared" si="3"/>
        <v>763</v>
      </c>
      <c r="R9" s="27">
        <v>418</v>
      </c>
      <c r="S9" s="29">
        <v>345</v>
      </c>
      <c r="T9" s="25">
        <f t="shared" si="4"/>
        <v>0</v>
      </c>
      <c r="U9" s="27">
        <v>0</v>
      </c>
      <c r="V9" s="26">
        <v>0</v>
      </c>
    </row>
    <row r="10" spans="1:22" x14ac:dyDescent="0.3">
      <c r="A10" s="2" t="s">
        <v>17</v>
      </c>
      <c r="B10" s="39">
        <f t="shared" si="0"/>
        <v>164333</v>
      </c>
      <c r="C10" s="18">
        <f t="shared" si="1"/>
        <v>58631</v>
      </c>
      <c r="D10" s="27">
        <v>23934</v>
      </c>
      <c r="E10" s="27">
        <v>1866</v>
      </c>
      <c r="F10" s="27">
        <v>4994</v>
      </c>
      <c r="G10" s="27">
        <v>27837</v>
      </c>
      <c r="H10" s="21">
        <f t="shared" si="5"/>
        <v>101696</v>
      </c>
      <c r="I10" s="27">
        <v>98194</v>
      </c>
      <c r="J10" s="28">
        <v>18</v>
      </c>
      <c r="K10" s="28">
        <v>918</v>
      </c>
      <c r="L10" s="29">
        <v>2566</v>
      </c>
      <c r="M10" s="23">
        <f t="shared" si="2"/>
        <v>2054</v>
      </c>
      <c r="N10" s="27">
        <v>670</v>
      </c>
      <c r="O10" s="27">
        <v>234</v>
      </c>
      <c r="P10" s="28">
        <v>1150</v>
      </c>
      <c r="Q10" s="24">
        <f t="shared" si="3"/>
        <v>1952</v>
      </c>
      <c r="R10" s="27">
        <v>1394</v>
      </c>
      <c r="S10" s="29">
        <v>558</v>
      </c>
      <c r="T10" s="25">
        <f t="shared" si="4"/>
        <v>0</v>
      </c>
      <c r="U10" s="27">
        <v>0</v>
      </c>
      <c r="V10" s="26">
        <v>0</v>
      </c>
    </row>
    <row r="11" spans="1:22" x14ac:dyDescent="0.3">
      <c r="A11" s="2" t="s">
        <v>18</v>
      </c>
      <c r="B11" s="39">
        <f t="shared" si="0"/>
        <v>210461</v>
      </c>
      <c r="C11" s="18">
        <f t="shared" si="1"/>
        <v>78865</v>
      </c>
      <c r="D11" s="27">
        <v>34375</v>
      </c>
      <c r="E11" s="27">
        <v>2274</v>
      </c>
      <c r="F11" s="27">
        <v>6382</v>
      </c>
      <c r="G11" s="27">
        <v>35834</v>
      </c>
      <c r="H11" s="21">
        <f t="shared" si="5"/>
        <v>127153</v>
      </c>
      <c r="I11" s="27">
        <v>122447</v>
      </c>
      <c r="J11" s="28">
        <v>24</v>
      </c>
      <c r="K11" s="28">
        <v>1170</v>
      </c>
      <c r="L11" s="29">
        <v>3512</v>
      </c>
      <c r="M11" s="23">
        <f t="shared" si="2"/>
        <v>2325</v>
      </c>
      <c r="N11" s="27">
        <v>791</v>
      </c>
      <c r="O11" s="27">
        <v>294</v>
      </c>
      <c r="P11" s="28">
        <v>1240</v>
      </c>
      <c r="Q11" s="24">
        <f t="shared" si="3"/>
        <v>2118</v>
      </c>
      <c r="R11" s="27">
        <v>1334</v>
      </c>
      <c r="S11" s="29">
        <v>784</v>
      </c>
      <c r="T11" s="25">
        <f t="shared" si="4"/>
        <v>0</v>
      </c>
      <c r="U11" s="27">
        <v>0</v>
      </c>
      <c r="V11" s="26">
        <v>0</v>
      </c>
    </row>
    <row r="12" spans="1:22" x14ac:dyDescent="0.3">
      <c r="A12" s="2" t="s">
        <v>19</v>
      </c>
      <c r="B12" s="39">
        <f t="shared" si="0"/>
        <v>115218</v>
      </c>
      <c r="C12" s="18">
        <f t="shared" si="1"/>
        <v>46791</v>
      </c>
      <c r="D12" s="27">
        <v>19931</v>
      </c>
      <c r="E12" s="27">
        <v>908</v>
      </c>
      <c r="F12" s="27">
        <v>2663</v>
      </c>
      <c r="G12" s="27">
        <v>23289</v>
      </c>
      <c r="H12" s="21">
        <f t="shared" si="5"/>
        <v>65419</v>
      </c>
      <c r="I12" s="27">
        <v>62502</v>
      </c>
      <c r="J12" s="28">
        <v>2</v>
      </c>
      <c r="K12" s="28">
        <v>734</v>
      </c>
      <c r="L12" s="29">
        <v>2181</v>
      </c>
      <c r="M12" s="23">
        <f t="shared" si="2"/>
        <v>1760</v>
      </c>
      <c r="N12" s="27">
        <v>620</v>
      </c>
      <c r="O12" s="27">
        <v>141</v>
      </c>
      <c r="P12" s="28">
        <v>999</v>
      </c>
      <c r="Q12" s="24">
        <f t="shared" si="3"/>
        <v>1248</v>
      </c>
      <c r="R12" s="27">
        <v>703</v>
      </c>
      <c r="S12" s="29">
        <v>545</v>
      </c>
      <c r="T12" s="25">
        <f t="shared" si="4"/>
        <v>0</v>
      </c>
      <c r="U12" s="27">
        <v>0</v>
      </c>
      <c r="V12" s="26">
        <v>0</v>
      </c>
    </row>
    <row r="13" spans="1:22" x14ac:dyDescent="0.3">
      <c r="A13" s="2" t="s">
        <v>20</v>
      </c>
      <c r="B13" s="39">
        <f t="shared" si="0"/>
        <v>289357</v>
      </c>
      <c r="C13" s="18">
        <f t="shared" si="1"/>
        <v>108241</v>
      </c>
      <c r="D13" s="27">
        <v>42732</v>
      </c>
      <c r="E13" s="27">
        <v>2931</v>
      </c>
      <c r="F13" s="27">
        <v>8353</v>
      </c>
      <c r="G13" s="27">
        <v>54225</v>
      </c>
      <c r="H13" s="21">
        <f t="shared" si="5"/>
        <v>175594</v>
      </c>
      <c r="I13" s="27">
        <v>168881</v>
      </c>
      <c r="J13" s="28">
        <v>51</v>
      </c>
      <c r="K13" s="28">
        <v>1599</v>
      </c>
      <c r="L13" s="29">
        <v>5063</v>
      </c>
      <c r="M13" s="23">
        <f t="shared" si="2"/>
        <v>3268</v>
      </c>
      <c r="N13" s="27">
        <v>1121</v>
      </c>
      <c r="O13" s="27">
        <v>425</v>
      </c>
      <c r="P13" s="28">
        <v>1722</v>
      </c>
      <c r="Q13" s="24">
        <f t="shared" si="3"/>
        <v>2254</v>
      </c>
      <c r="R13" s="27">
        <v>1478</v>
      </c>
      <c r="S13" s="29">
        <v>776</v>
      </c>
      <c r="T13" s="25">
        <f t="shared" si="4"/>
        <v>0</v>
      </c>
      <c r="U13" s="27">
        <v>0</v>
      </c>
      <c r="V13" s="26">
        <v>0</v>
      </c>
    </row>
    <row r="14" spans="1:22" x14ac:dyDescent="0.3">
      <c r="A14" s="2" t="s">
        <v>21</v>
      </c>
      <c r="B14" s="39">
        <f t="shared" si="0"/>
        <v>176874</v>
      </c>
      <c r="C14" s="18">
        <f t="shared" si="1"/>
        <v>61824</v>
      </c>
      <c r="D14" s="27">
        <v>29693</v>
      </c>
      <c r="E14" s="27">
        <v>860</v>
      </c>
      <c r="F14" s="27">
        <v>3255</v>
      </c>
      <c r="G14" s="27">
        <v>28016</v>
      </c>
      <c r="H14" s="21">
        <f t="shared" si="5"/>
        <v>112143</v>
      </c>
      <c r="I14" s="27">
        <v>108895</v>
      </c>
      <c r="J14" s="28">
        <v>17</v>
      </c>
      <c r="K14" s="28">
        <v>679</v>
      </c>
      <c r="L14" s="29">
        <v>2552</v>
      </c>
      <c r="M14" s="23">
        <f t="shared" si="2"/>
        <v>1477</v>
      </c>
      <c r="N14" s="27">
        <v>562</v>
      </c>
      <c r="O14" s="27">
        <v>97</v>
      </c>
      <c r="P14" s="28">
        <v>818</v>
      </c>
      <c r="Q14" s="24">
        <f t="shared" si="3"/>
        <v>1430</v>
      </c>
      <c r="R14" s="27">
        <v>1024</v>
      </c>
      <c r="S14" s="29">
        <v>406</v>
      </c>
      <c r="T14" s="25">
        <f t="shared" si="4"/>
        <v>0</v>
      </c>
      <c r="U14" s="27">
        <v>0</v>
      </c>
      <c r="V14" s="26">
        <v>0</v>
      </c>
    </row>
    <row r="15" spans="1:22" x14ac:dyDescent="0.3">
      <c r="A15" s="2" t="s">
        <v>22</v>
      </c>
      <c r="B15" s="39">
        <f t="shared" si="0"/>
        <v>136950</v>
      </c>
      <c r="C15" s="18">
        <f t="shared" si="1"/>
        <v>50852</v>
      </c>
      <c r="D15" s="27">
        <v>20632</v>
      </c>
      <c r="E15" s="27">
        <v>1265</v>
      </c>
      <c r="F15" s="27">
        <v>3141</v>
      </c>
      <c r="G15" s="27">
        <v>25814</v>
      </c>
      <c r="H15" s="21">
        <f t="shared" si="5"/>
        <v>83280</v>
      </c>
      <c r="I15" s="27">
        <v>79574</v>
      </c>
      <c r="J15" s="28">
        <v>31</v>
      </c>
      <c r="K15" s="28">
        <v>667</v>
      </c>
      <c r="L15" s="29">
        <v>3008</v>
      </c>
      <c r="M15" s="23">
        <f t="shared" si="2"/>
        <v>1376</v>
      </c>
      <c r="N15" s="27">
        <v>520</v>
      </c>
      <c r="O15" s="27">
        <v>143</v>
      </c>
      <c r="P15" s="28">
        <v>713</v>
      </c>
      <c r="Q15" s="24">
        <f t="shared" si="3"/>
        <v>1442</v>
      </c>
      <c r="R15" s="27">
        <v>824</v>
      </c>
      <c r="S15" s="29">
        <v>618</v>
      </c>
      <c r="T15" s="25">
        <f t="shared" si="4"/>
        <v>0</v>
      </c>
      <c r="U15" s="27">
        <v>0</v>
      </c>
      <c r="V15" s="26">
        <v>0</v>
      </c>
    </row>
    <row r="16" spans="1:22" x14ac:dyDescent="0.3">
      <c r="A16" s="2" t="s">
        <v>23</v>
      </c>
      <c r="B16" s="39">
        <f t="shared" si="0"/>
        <v>259248</v>
      </c>
      <c r="C16" s="18">
        <f t="shared" si="1"/>
        <v>103200</v>
      </c>
      <c r="D16" s="27">
        <v>35799</v>
      </c>
      <c r="E16" s="27">
        <v>2490</v>
      </c>
      <c r="F16" s="27">
        <v>7350</v>
      </c>
      <c r="G16" s="27">
        <v>57561</v>
      </c>
      <c r="H16" s="21">
        <f t="shared" si="5"/>
        <v>150142</v>
      </c>
      <c r="I16" s="27">
        <v>143772</v>
      </c>
      <c r="J16" s="28">
        <v>16</v>
      </c>
      <c r="K16" s="28">
        <v>1457</v>
      </c>
      <c r="L16" s="29">
        <v>4897</v>
      </c>
      <c r="M16" s="23">
        <f t="shared" si="2"/>
        <v>2872</v>
      </c>
      <c r="N16" s="27">
        <v>889</v>
      </c>
      <c r="O16" s="27">
        <v>272</v>
      </c>
      <c r="P16" s="28">
        <v>1711</v>
      </c>
      <c r="Q16" s="24">
        <f t="shared" si="3"/>
        <v>3034</v>
      </c>
      <c r="R16" s="27">
        <v>2023</v>
      </c>
      <c r="S16" s="29">
        <v>1011</v>
      </c>
      <c r="T16" s="25">
        <f t="shared" si="4"/>
        <v>0</v>
      </c>
      <c r="U16" s="27">
        <v>0</v>
      </c>
      <c r="V16" s="26">
        <v>0</v>
      </c>
    </row>
    <row r="17" spans="1:22" x14ac:dyDescent="0.3">
      <c r="A17" s="2" t="s">
        <v>24</v>
      </c>
      <c r="B17" s="39">
        <f t="shared" si="0"/>
        <v>146522</v>
      </c>
      <c r="C17" s="18">
        <f t="shared" si="1"/>
        <v>50678</v>
      </c>
      <c r="D17" s="27">
        <v>20693</v>
      </c>
      <c r="E17" s="27">
        <v>2938</v>
      </c>
      <c r="F17" s="27">
        <v>8919</v>
      </c>
      <c r="G17" s="27">
        <v>18128</v>
      </c>
      <c r="H17" s="21">
        <f t="shared" si="5"/>
        <v>92649</v>
      </c>
      <c r="I17" s="27">
        <v>88818</v>
      </c>
      <c r="J17" s="28">
        <v>65</v>
      </c>
      <c r="K17" s="28">
        <v>1926</v>
      </c>
      <c r="L17" s="29">
        <v>1840</v>
      </c>
      <c r="M17" s="23">
        <f t="shared" si="2"/>
        <v>2052</v>
      </c>
      <c r="N17" s="27">
        <v>850</v>
      </c>
      <c r="O17" s="27">
        <v>468</v>
      </c>
      <c r="P17" s="28">
        <v>734</v>
      </c>
      <c r="Q17" s="24">
        <f t="shared" si="3"/>
        <v>1143</v>
      </c>
      <c r="R17" s="27">
        <v>445</v>
      </c>
      <c r="S17" s="29">
        <v>698</v>
      </c>
      <c r="T17" s="25">
        <f t="shared" si="4"/>
        <v>0</v>
      </c>
      <c r="U17" s="27">
        <v>0</v>
      </c>
      <c r="V17" s="26">
        <v>0</v>
      </c>
    </row>
    <row r="18" spans="1:22" x14ac:dyDescent="0.3">
      <c r="A18" s="2" t="s">
        <v>25</v>
      </c>
      <c r="B18" s="39">
        <f t="shared" si="0"/>
        <v>79825</v>
      </c>
      <c r="C18" s="18">
        <f t="shared" si="1"/>
        <v>31776</v>
      </c>
      <c r="D18" s="27">
        <v>13350</v>
      </c>
      <c r="E18" s="27">
        <v>984</v>
      </c>
      <c r="F18" s="27">
        <v>1941</v>
      </c>
      <c r="G18" s="27">
        <v>15501</v>
      </c>
      <c r="H18" s="21">
        <f t="shared" si="5"/>
        <v>46036</v>
      </c>
      <c r="I18" s="27">
        <v>44162</v>
      </c>
      <c r="J18" s="28">
        <v>32</v>
      </c>
      <c r="K18" s="28">
        <v>365</v>
      </c>
      <c r="L18" s="29">
        <v>1477</v>
      </c>
      <c r="M18" s="23">
        <f t="shared" si="2"/>
        <v>1096</v>
      </c>
      <c r="N18" s="27">
        <v>283</v>
      </c>
      <c r="O18" s="27">
        <v>99</v>
      </c>
      <c r="P18" s="28">
        <v>714</v>
      </c>
      <c r="Q18" s="24">
        <f t="shared" si="3"/>
        <v>916</v>
      </c>
      <c r="R18" s="27">
        <v>607</v>
      </c>
      <c r="S18" s="29">
        <v>309</v>
      </c>
      <c r="T18" s="25">
        <f t="shared" si="4"/>
        <v>1</v>
      </c>
      <c r="U18" s="27">
        <v>1</v>
      </c>
      <c r="V18" s="26">
        <v>0</v>
      </c>
    </row>
    <row r="19" spans="1:22" x14ac:dyDescent="0.3">
      <c r="A19" s="2" t="s">
        <v>26</v>
      </c>
      <c r="B19" s="39">
        <f t="shared" si="0"/>
        <v>51241</v>
      </c>
      <c r="C19" s="18">
        <f t="shared" si="1"/>
        <v>23816</v>
      </c>
      <c r="D19" s="27">
        <v>7097</v>
      </c>
      <c r="E19" s="27">
        <v>486</v>
      </c>
      <c r="F19" s="27">
        <v>1597</v>
      </c>
      <c r="G19" s="27">
        <v>14636</v>
      </c>
      <c r="H19" s="21">
        <f t="shared" si="5"/>
        <v>26363</v>
      </c>
      <c r="I19" s="27">
        <v>24785</v>
      </c>
      <c r="J19" s="28">
        <v>7</v>
      </c>
      <c r="K19" s="28">
        <v>185</v>
      </c>
      <c r="L19" s="29">
        <v>1386</v>
      </c>
      <c r="M19" s="23">
        <f t="shared" si="2"/>
        <v>697</v>
      </c>
      <c r="N19" s="27">
        <v>186</v>
      </c>
      <c r="O19" s="27">
        <v>53</v>
      </c>
      <c r="P19" s="28">
        <v>458</v>
      </c>
      <c r="Q19" s="24">
        <f t="shared" si="3"/>
        <v>365</v>
      </c>
      <c r="R19" s="27">
        <v>182</v>
      </c>
      <c r="S19" s="29">
        <v>183</v>
      </c>
      <c r="T19" s="25">
        <f t="shared" si="4"/>
        <v>0</v>
      </c>
      <c r="U19" s="27">
        <v>0</v>
      </c>
      <c r="V19" s="26">
        <v>0</v>
      </c>
    </row>
    <row r="20" spans="1:22" x14ac:dyDescent="0.3">
      <c r="A20" s="2" t="s">
        <v>27</v>
      </c>
      <c r="B20" s="39">
        <f t="shared" si="0"/>
        <v>232272</v>
      </c>
      <c r="C20" s="18">
        <f t="shared" si="1"/>
        <v>89320</v>
      </c>
      <c r="D20" s="27">
        <v>40335</v>
      </c>
      <c r="E20" s="27">
        <v>2050</v>
      </c>
      <c r="F20" s="27">
        <v>6464</v>
      </c>
      <c r="G20" s="27">
        <v>40471</v>
      </c>
      <c r="H20" s="21">
        <f t="shared" si="5"/>
        <v>138363</v>
      </c>
      <c r="I20" s="27">
        <v>133520</v>
      </c>
      <c r="J20" s="28">
        <v>30</v>
      </c>
      <c r="K20" s="28">
        <v>1240</v>
      </c>
      <c r="L20" s="29">
        <v>3573</v>
      </c>
      <c r="M20" s="23">
        <f t="shared" si="2"/>
        <v>2935</v>
      </c>
      <c r="N20" s="27">
        <v>1092</v>
      </c>
      <c r="O20" s="27">
        <v>263</v>
      </c>
      <c r="P20" s="28">
        <v>1580</v>
      </c>
      <c r="Q20" s="24">
        <f t="shared" si="3"/>
        <v>1654</v>
      </c>
      <c r="R20" s="27">
        <v>764</v>
      </c>
      <c r="S20" s="29">
        <v>890</v>
      </c>
      <c r="T20" s="25">
        <f t="shared" si="4"/>
        <v>0</v>
      </c>
      <c r="U20" s="27">
        <v>0</v>
      </c>
      <c r="V20" s="26">
        <v>0</v>
      </c>
    </row>
    <row r="21" spans="1:22" x14ac:dyDescent="0.3">
      <c r="A21" s="2" t="s">
        <v>28</v>
      </c>
      <c r="B21" s="39">
        <f t="shared" si="0"/>
        <v>108507</v>
      </c>
      <c r="C21" s="18">
        <f t="shared" si="1"/>
        <v>37233</v>
      </c>
      <c r="D21" s="27">
        <v>16357</v>
      </c>
      <c r="E21" s="27">
        <v>1482</v>
      </c>
      <c r="F21" s="27">
        <v>3994</v>
      </c>
      <c r="G21" s="27">
        <v>15400</v>
      </c>
      <c r="H21" s="21">
        <f t="shared" si="5"/>
        <v>69259</v>
      </c>
      <c r="I21" s="27">
        <v>66919</v>
      </c>
      <c r="J21" s="28">
        <v>28</v>
      </c>
      <c r="K21" s="28">
        <v>704</v>
      </c>
      <c r="L21" s="29">
        <v>1608</v>
      </c>
      <c r="M21" s="23">
        <f t="shared" si="2"/>
        <v>1124</v>
      </c>
      <c r="N21" s="27">
        <v>415</v>
      </c>
      <c r="O21" s="27">
        <v>193</v>
      </c>
      <c r="P21" s="28">
        <v>516</v>
      </c>
      <c r="Q21" s="24">
        <f t="shared" si="3"/>
        <v>890</v>
      </c>
      <c r="R21" s="27">
        <v>428</v>
      </c>
      <c r="S21" s="29">
        <v>462</v>
      </c>
      <c r="T21" s="25">
        <f t="shared" si="4"/>
        <v>1</v>
      </c>
      <c r="U21" s="27">
        <v>1</v>
      </c>
      <c r="V21" s="26">
        <v>0</v>
      </c>
    </row>
    <row r="22" spans="1:22" x14ac:dyDescent="0.3">
      <c r="A22" s="2" t="s">
        <v>29</v>
      </c>
      <c r="B22" s="39">
        <f t="shared" si="0"/>
        <v>233676</v>
      </c>
      <c r="C22" s="18">
        <f t="shared" si="1"/>
        <v>75419</v>
      </c>
      <c r="D22" s="27">
        <v>36550</v>
      </c>
      <c r="E22" s="27">
        <v>2745</v>
      </c>
      <c r="F22" s="27">
        <v>9086</v>
      </c>
      <c r="G22" s="27">
        <v>27038</v>
      </c>
      <c r="H22" s="21">
        <f t="shared" si="5"/>
        <v>154366</v>
      </c>
      <c r="I22" s="27">
        <v>149825</v>
      </c>
      <c r="J22" s="28">
        <v>41</v>
      </c>
      <c r="K22" s="28">
        <v>1934</v>
      </c>
      <c r="L22" s="29">
        <v>2566</v>
      </c>
      <c r="M22" s="23">
        <f t="shared" si="2"/>
        <v>2683</v>
      </c>
      <c r="N22" s="27">
        <v>1210</v>
      </c>
      <c r="O22" s="27">
        <v>509</v>
      </c>
      <c r="P22" s="28">
        <v>964</v>
      </c>
      <c r="Q22" s="24">
        <f t="shared" si="3"/>
        <v>1208</v>
      </c>
      <c r="R22" s="27">
        <v>576</v>
      </c>
      <c r="S22" s="29">
        <v>632</v>
      </c>
      <c r="T22" s="25">
        <f t="shared" si="4"/>
        <v>0</v>
      </c>
      <c r="U22" s="27">
        <v>0</v>
      </c>
      <c r="V22" s="26">
        <v>0</v>
      </c>
    </row>
    <row r="23" spans="1:22" x14ac:dyDescent="0.3">
      <c r="A23" s="2" t="s">
        <v>30</v>
      </c>
      <c r="B23" s="39">
        <f t="shared" si="0"/>
        <v>297231</v>
      </c>
      <c r="C23" s="18">
        <f t="shared" si="1"/>
        <v>97401</v>
      </c>
      <c r="D23" s="27">
        <v>43069</v>
      </c>
      <c r="E23" s="27">
        <v>3507</v>
      </c>
      <c r="F23" s="27">
        <v>11624</v>
      </c>
      <c r="G23" s="27">
        <v>39201</v>
      </c>
      <c r="H23" s="21">
        <f t="shared" si="5"/>
        <v>194124</v>
      </c>
      <c r="I23" s="27">
        <v>187614</v>
      </c>
      <c r="J23" s="28">
        <v>35</v>
      </c>
      <c r="K23" s="28">
        <v>3013</v>
      </c>
      <c r="L23" s="29">
        <v>3462</v>
      </c>
      <c r="M23" s="23">
        <f t="shared" si="2"/>
        <v>4474</v>
      </c>
      <c r="N23" s="27">
        <v>2081</v>
      </c>
      <c r="O23" s="27">
        <v>598</v>
      </c>
      <c r="P23" s="28">
        <v>1795</v>
      </c>
      <c r="Q23" s="24">
        <f t="shared" si="3"/>
        <v>1225</v>
      </c>
      <c r="R23" s="27">
        <v>619</v>
      </c>
      <c r="S23" s="29">
        <v>606</v>
      </c>
      <c r="T23" s="25">
        <f t="shared" si="4"/>
        <v>7</v>
      </c>
      <c r="U23" s="27">
        <v>7</v>
      </c>
      <c r="V23" s="26">
        <v>0</v>
      </c>
    </row>
    <row r="24" spans="1:22" x14ac:dyDescent="0.3">
      <c r="A24" s="2" t="s">
        <v>31</v>
      </c>
      <c r="B24" s="39">
        <f t="shared" si="0"/>
        <v>24872</v>
      </c>
      <c r="C24" s="18">
        <f t="shared" si="1"/>
        <v>11970</v>
      </c>
      <c r="D24" s="27">
        <v>3514</v>
      </c>
      <c r="E24" s="27">
        <v>688</v>
      </c>
      <c r="F24" s="27">
        <v>1223</v>
      </c>
      <c r="G24" s="27">
        <v>6545</v>
      </c>
      <c r="H24" s="21">
        <f t="shared" si="5"/>
        <v>12510</v>
      </c>
      <c r="I24" s="27">
        <v>11845</v>
      </c>
      <c r="J24" s="28">
        <v>28</v>
      </c>
      <c r="K24" s="28">
        <v>141</v>
      </c>
      <c r="L24" s="29">
        <v>496</v>
      </c>
      <c r="M24" s="23">
        <f t="shared" si="2"/>
        <v>328</v>
      </c>
      <c r="N24" s="27">
        <v>111</v>
      </c>
      <c r="O24" s="27">
        <v>37</v>
      </c>
      <c r="P24" s="28">
        <v>180</v>
      </c>
      <c r="Q24" s="24">
        <f t="shared" si="3"/>
        <v>64</v>
      </c>
      <c r="R24" s="27">
        <v>47</v>
      </c>
      <c r="S24" s="29">
        <v>17</v>
      </c>
      <c r="T24" s="25">
        <f t="shared" si="4"/>
        <v>0</v>
      </c>
      <c r="U24" s="27">
        <v>0</v>
      </c>
      <c r="V24" s="26">
        <v>0</v>
      </c>
    </row>
    <row r="25" spans="1:22" x14ac:dyDescent="0.3">
      <c r="A25" s="2" t="s">
        <v>32</v>
      </c>
      <c r="B25" s="39">
        <f t="shared" si="0"/>
        <v>128638</v>
      </c>
      <c r="C25" s="18">
        <f t="shared" si="1"/>
        <v>52210</v>
      </c>
      <c r="D25" s="27">
        <v>24467</v>
      </c>
      <c r="E25" s="27">
        <v>1779</v>
      </c>
      <c r="F25" s="27">
        <v>4452</v>
      </c>
      <c r="G25" s="27">
        <v>21512</v>
      </c>
      <c r="H25" s="21">
        <f t="shared" si="5"/>
        <v>73971</v>
      </c>
      <c r="I25" s="27">
        <v>71286</v>
      </c>
      <c r="J25" s="28">
        <v>33</v>
      </c>
      <c r="K25" s="28">
        <v>763</v>
      </c>
      <c r="L25" s="29">
        <v>1889</v>
      </c>
      <c r="M25" s="23">
        <f t="shared" si="2"/>
        <v>1455</v>
      </c>
      <c r="N25" s="27">
        <v>603</v>
      </c>
      <c r="O25" s="27">
        <v>257</v>
      </c>
      <c r="P25" s="28">
        <v>595</v>
      </c>
      <c r="Q25" s="24">
        <f t="shared" si="3"/>
        <v>1002</v>
      </c>
      <c r="R25" s="27">
        <v>486</v>
      </c>
      <c r="S25" s="29">
        <v>516</v>
      </c>
      <c r="T25" s="25">
        <f t="shared" si="4"/>
        <v>0</v>
      </c>
      <c r="U25" s="27">
        <v>0</v>
      </c>
      <c r="V25" s="26">
        <v>0</v>
      </c>
    </row>
    <row r="26" spans="1:22" x14ac:dyDescent="0.3">
      <c r="A26" s="2" t="s">
        <v>33</v>
      </c>
      <c r="B26" s="39">
        <f t="shared" si="0"/>
        <v>104119</v>
      </c>
      <c r="C26" s="18">
        <f t="shared" si="1"/>
        <v>41414</v>
      </c>
      <c r="D26" s="27">
        <v>15867</v>
      </c>
      <c r="E26" s="27">
        <v>766</v>
      </c>
      <c r="F26" s="27">
        <v>2408</v>
      </c>
      <c r="G26" s="27">
        <v>22373</v>
      </c>
      <c r="H26" s="21">
        <f t="shared" si="5"/>
        <v>60735</v>
      </c>
      <c r="I26" s="27">
        <v>58747</v>
      </c>
      <c r="J26" s="28">
        <v>5</v>
      </c>
      <c r="K26" s="28">
        <v>369</v>
      </c>
      <c r="L26" s="29">
        <v>1614</v>
      </c>
      <c r="M26" s="23">
        <f t="shared" si="2"/>
        <v>1023</v>
      </c>
      <c r="N26" s="27">
        <v>283</v>
      </c>
      <c r="O26" s="27">
        <v>113</v>
      </c>
      <c r="P26" s="28">
        <v>627</v>
      </c>
      <c r="Q26" s="24">
        <f t="shared" si="3"/>
        <v>947</v>
      </c>
      <c r="R26" s="27">
        <v>418</v>
      </c>
      <c r="S26" s="29">
        <v>529</v>
      </c>
      <c r="T26" s="25">
        <f t="shared" si="4"/>
        <v>0</v>
      </c>
      <c r="U26" s="27">
        <v>0</v>
      </c>
      <c r="V26" s="26">
        <v>0</v>
      </c>
    </row>
    <row r="27" spans="1:22" x14ac:dyDescent="0.3">
      <c r="A27" s="2" t="s">
        <v>34</v>
      </c>
      <c r="B27" s="39">
        <f t="shared" si="0"/>
        <v>61938</v>
      </c>
      <c r="C27" s="18">
        <f t="shared" si="1"/>
        <v>20922</v>
      </c>
      <c r="D27" s="27">
        <v>9877</v>
      </c>
      <c r="E27" s="27">
        <v>570</v>
      </c>
      <c r="F27" s="27">
        <v>1508</v>
      </c>
      <c r="G27" s="27">
        <v>8967</v>
      </c>
      <c r="H27" s="21">
        <f t="shared" si="5"/>
        <v>39650</v>
      </c>
      <c r="I27" s="27">
        <v>38362</v>
      </c>
      <c r="J27" s="28">
        <v>11</v>
      </c>
      <c r="K27" s="28">
        <v>327</v>
      </c>
      <c r="L27" s="29">
        <v>950</v>
      </c>
      <c r="M27" s="23">
        <f t="shared" si="2"/>
        <v>634</v>
      </c>
      <c r="N27" s="27">
        <v>241</v>
      </c>
      <c r="O27" s="27">
        <v>108</v>
      </c>
      <c r="P27" s="28">
        <v>285</v>
      </c>
      <c r="Q27" s="24">
        <f t="shared" si="3"/>
        <v>732</v>
      </c>
      <c r="R27" s="27">
        <v>271</v>
      </c>
      <c r="S27" s="29">
        <v>461</v>
      </c>
      <c r="T27" s="25">
        <f t="shared" si="4"/>
        <v>0</v>
      </c>
      <c r="U27" s="27">
        <v>0</v>
      </c>
      <c r="V27" s="26">
        <v>0</v>
      </c>
    </row>
    <row r="28" spans="1:22" x14ac:dyDescent="0.3">
      <c r="A28" s="83" t="s">
        <v>35</v>
      </c>
      <c r="B28" s="39">
        <f t="shared" si="0"/>
        <v>211132</v>
      </c>
      <c r="C28" s="18">
        <f t="shared" si="1"/>
        <v>71442</v>
      </c>
      <c r="D28" s="27">
        <v>32642</v>
      </c>
      <c r="E28" s="27">
        <v>3411</v>
      </c>
      <c r="F28" s="27">
        <v>8037</v>
      </c>
      <c r="G28" s="27">
        <v>27352</v>
      </c>
      <c r="H28" s="21">
        <f t="shared" si="5"/>
        <v>135344</v>
      </c>
      <c r="I28" s="27">
        <v>130524</v>
      </c>
      <c r="J28" s="28">
        <v>68</v>
      </c>
      <c r="K28" s="28">
        <v>1893</v>
      </c>
      <c r="L28" s="29">
        <v>2859</v>
      </c>
      <c r="M28" s="23">
        <f t="shared" si="2"/>
        <v>2439</v>
      </c>
      <c r="N28" s="27">
        <v>840</v>
      </c>
      <c r="O28" s="27">
        <v>710</v>
      </c>
      <c r="P28" s="28">
        <v>889</v>
      </c>
      <c r="Q28" s="24">
        <f t="shared" si="3"/>
        <v>1907</v>
      </c>
      <c r="R28" s="27">
        <v>836</v>
      </c>
      <c r="S28" s="29">
        <v>1071</v>
      </c>
      <c r="T28" s="25">
        <f t="shared" si="4"/>
        <v>0</v>
      </c>
      <c r="U28" s="27">
        <v>0</v>
      </c>
      <c r="V28" s="26">
        <v>0</v>
      </c>
    </row>
    <row r="29" spans="1:22" x14ac:dyDescent="0.3">
      <c r="A29" s="89" t="s">
        <v>36</v>
      </c>
      <c r="B29" s="39">
        <f t="shared" si="0"/>
        <v>107777</v>
      </c>
      <c r="C29" s="18">
        <f t="shared" si="1"/>
        <v>34265</v>
      </c>
      <c r="D29" s="27">
        <v>17413</v>
      </c>
      <c r="E29" s="27">
        <v>1207</v>
      </c>
      <c r="F29" s="27">
        <v>3703</v>
      </c>
      <c r="G29" s="29">
        <v>11942</v>
      </c>
      <c r="H29" s="21">
        <f t="shared" si="5"/>
        <v>71954</v>
      </c>
      <c r="I29" s="27">
        <v>69649</v>
      </c>
      <c r="J29" s="28">
        <v>26</v>
      </c>
      <c r="K29" s="28">
        <v>813</v>
      </c>
      <c r="L29" s="29">
        <v>1466</v>
      </c>
      <c r="M29" s="23">
        <f t="shared" si="2"/>
        <v>812</v>
      </c>
      <c r="N29" s="27">
        <v>262</v>
      </c>
      <c r="O29" s="27">
        <v>122</v>
      </c>
      <c r="P29" s="28">
        <v>428</v>
      </c>
      <c r="Q29" s="24">
        <f t="shared" si="3"/>
        <v>742</v>
      </c>
      <c r="R29" s="27">
        <v>272</v>
      </c>
      <c r="S29" s="29">
        <v>470</v>
      </c>
      <c r="T29" s="25">
        <f t="shared" si="4"/>
        <v>4</v>
      </c>
      <c r="U29" s="27">
        <v>4</v>
      </c>
      <c r="V29" s="26">
        <v>0</v>
      </c>
    </row>
    <row r="30" spans="1:22" x14ac:dyDescent="0.3">
      <c r="A30" s="83" t="s">
        <v>37</v>
      </c>
      <c r="B30" s="123">
        <f t="shared" si="0"/>
        <v>104671</v>
      </c>
      <c r="C30" s="18">
        <f t="shared" si="1"/>
        <v>37586</v>
      </c>
      <c r="D30" s="27">
        <v>13957</v>
      </c>
      <c r="E30" s="27">
        <v>1840</v>
      </c>
      <c r="F30" s="27">
        <v>4857</v>
      </c>
      <c r="G30" s="29">
        <v>16932</v>
      </c>
      <c r="H30" s="21">
        <f t="shared" si="5"/>
        <v>65111</v>
      </c>
      <c r="I30" s="27">
        <v>62153</v>
      </c>
      <c r="J30" s="28">
        <v>58</v>
      </c>
      <c r="K30" s="28">
        <v>1272</v>
      </c>
      <c r="L30" s="29">
        <v>1628</v>
      </c>
      <c r="M30" s="23">
        <f t="shared" si="2"/>
        <v>1143</v>
      </c>
      <c r="N30" s="27">
        <v>483</v>
      </c>
      <c r="O30" s="27">
        <v>308</v>
      </c>
      <c r="P30" s="28">
        <v>352</v>
      </c>
      <c r="Q30" s="24">
        <f t="shared" si="3"/>
        <v>831</v>
      </c>
      <c r="R30" s="27">
        <v>326</v>
      </c>
      <c r="S30" s="29">
        <v>505</v>
      </c>
      <c r="T30" s="25">
        <f t="shared" si="4"/>
        <v>0</v>
      </c>
      <c r="U30" s="27">
        <v>0</v>
      </c>
      <c r="V30" s="26">
        <v>0</v>
      </c>
    </row>
    <row r="31" spans="1:22" x14ac:dyDescent="0.3">
      <c r="A31" s="89" t="s">
        <v>38</v>
      </c>
      <c r="B31" s="124">
        <f t="shared" si="0"/>
        <v>212951</v>
      </c>
      <c r="C31" s="18">
        <f t="shared" si="1"/>
        <v>61587</v>
      </c>
      <c r="D31" s="27">
        <v>31221</v>
      </c>
      <c r="E31" s="27">
        <v>4285</v>
      </c>
      <c r="F31" s="27">
        <v>11145</v>
      </c>
      <c r="G31" s="29">
        <v>14936</v>
      </c>
      <c r="H31" s="21">
        <f t="shared" si="5"/>
        <v>147011</v>
      </c>
      <c r="I31" s="27">
        <v>142335</v>
      </c>
      <c r="J31" s="28">
        <v>85</v>
      </c>
      <c r="K31" s="28">
        <v>3125</v>
      </c>
      <c r="L31" s="29">
        <v>1466</v>
      </c>
      <c r="M31" s="23">
        <f t="shared" si="2"/>
        <v>2343</v>
      </c>
      <c r="N31" s="27">
        <v>1059</v>
      </c>
      <c r="O31" s="27">
        <v>780</v>
      </c>
      <c r="P31" s="28">
        <v>504</v>
      </c>
      <c r="Q31" s="24">
        <f t="shared" si="3"/>
        <v>2010</v>
      </c>
      <c r="R31" s="27">
        <v>710</v>
      </c>
      <c r="S31" s="29">
        <v>1300</v>
      </c>
      <c r="T31" s="25">
        <f t="shared" si="4"/>
        <v>0</v>
      </c>
      <c r="U31" s="27">
        <v>0</v>
      </c>
      <c r="V31" s="26">
        <v>0</v>
      </c>
    </row>
    <row r="32" spans="1:22" x14ac:dyDescent="0.3">
      <c r="A32" s="83" t="s">
        <v>39</v>
      </c>
      <c r="B32" s="39">
        <f t="shared" si="0"/>
        <v>78693</v>
      </c>
      <c r="C32" s="18">
        <f t="shared" si="1"/>
        <v>23308</v>
      </c>
      <c r="D32" s="27">
        <v>11876</v>
      </c>
      <c r="E32" s="27">
        <v>965</v>
      </c>
      <c r="F32" s="27">
        <v>2461</v>
      </c>
      <c r="G32" s="29">
        <v>8006</v>
      </c>
      <c r="H32" s="21">
        <f t="shared" si="5"/>
        <v>53656</v>
      </c>
      <c r="I32" s="27">
        <v>51889</v>
      </c>
      <c r="J32" s="28">
        <v>10</v>
      </c>
      <c r="K32" s="28">
        <v>692</v>
      </c>
      <c r="L32" s="29">
        <v>1065</v>
      </c>
      <c r="M32" s="23">
        <f t="shared" si="2"/>
        <v>661</v>
      </c>
      <c r="N32" s="27">
        <v>228</v>
      </c>
      <c r="O32" s="27">
        <v>180</v>
      </c>
      <c r="P32" s="28">
        <v>253</v>
      </c>
      <c r="Q32" s="24">
        <f t="shared" si="3"/>
        <v>1068</v>
      </c>
      <c r="R32" s="27">
        <v>267</v>
      </c>
      <c r="S32" s="29">
        <v>801</v>
      </c>
      <c r="T32" s="25">
        <f t="shared" si="4"/>
        <v>0</v>
      </c>
      <c r="U32" s="27">
        <v>0</v>
      </c>
      <c r="V32" s="26">
        <v>0</v>
      </c>
    </row>
    <row r="33" spans="1:22" x14ac:dyDescent="0.3">
      <c r="A33" s="89" t="s">
        <v>40</v>
      </c>
      <c r="B33" s="123">
        <f t="shared" si="0"/>
        <v>108452</v>
      </c>
      <c r="C33" s="57">
        <f t="shared" si="1"/>
        <v>31191</v>
      </c>
      <c r="D33" s="27">
        <v>16763</v>
      </c>
      <c r="E33" s="27">
        <v>1422</v>
      </c>
      <c r="F33" s="27">
        <v>4025</v>
      </c>
      <c r="G33" s="29">
        <v>8981</v>
      </c>
      <c r="H33" s="21">
        <f t="shared" si="5"/>
        <v>75175</v>
      </c>
      <c r="I33" s="27">
        <v>72901</v>
      </c>
      <c r="J33" s="28">
        <v>21</v>
      </c>
      <c r="K33" s="28">
        <v>1236</v>
      </c>
      <c r="L33" s="29">
        <v>1017</v>
      </c>
      <c r="M33" s="58">
        <f t="shared" si="2"/>
        <v>1156</v>
      </c>
      <c r="N33" s="27">
        <v>467</v>
      </c>
      <c r="O33" s="27">
        <v>247</v>
      </c>
      <c r="P33" s="28">
        <v>442</v>
      </c>
      <c r="Q33" s="59">
        <f t="shared" si="3"/>
        <v>928</v>
      </c>
      <c r="R33" s="27">
        <v>327</v>
      </c>
      <c r="S33" s="29">
        <v>601</v>
      </c>
      <c r="T33" s="60">
        <f t="shared" si="4"/>
        <v>2</v>
      </c>
      <c r="U33" s="27">
        <v>2</v>
      </c>
      <c r="V33" s="26">
        <v>0</v>
      </c>
    </row>
    <row r="34" spans="1:22" x14ac:dyDescent="0.3">
      <c r="A34" s="90" t="s">
        <v>41</v>
      </c>
      <c r="B34" s="39">
        <f t="shared" si="0"/>
        <v>69208</v>
      </c>
      <c r="C34" s="18">
        <f t="shared" si="1"/>
        <v>23407</v>
      </c>
      <c r="D34" s="27">
        <v>10792</v>
      </c>
      <c r="E34" s="27">
        <v>952</v>
      </c>
      <c r="F34" s="27">
        <v>2512</v>
      </c>
      <c r="G34" s="29">
        <v>9151</v>
      </c>
      <c r="H34" s="21">
        <f t="shared" si="5"/>
        <v>44216</v>
      </c>
      <c r="I34" s="27">
        <v>42758</v>
      </c>
      <c r="J34" s="28">
        <v>32</v>
      </c>
      <c r="K34" s="28">
        <v>517</v>
      </c>
      <c r="L34" s="29">
        <v>909</v>
      </c>
      <c r="M34" s="23">
        <f t="shared" si="2"/>
        <v>935</v>
      </c>
      <c r="N34" s="27">
        <v>385</v>
      </c>
      <c r="O34" s="27">
        <v>256</v>
      </c>
      <c r="P34" s="29">
        <v>294</v>
      </c>
      <c r="Q34" s="63">
        <f t="shared" si="3"/>
        <v>649</v>
      </c>
      <c r="R34" s="27">
        <v>183</v>
      </c>
      <c r="S34" s="29">
        <v>466</v>
      </c>
      <c r="T34" s="25">
        <f t="shared" si="4"/>
        <v>1</v>
      </c>
      <c r="U34" s="27">
        <v>1</v>
      </c>
      <c r="V34" s="26">
        <v>0</v>
      </c>
    </row>
    <row r="35" spans="1:22" x14ac:dyDescent="0.3">
      <c r="A35" s="90" t="s">
        <v>42</v>
      </c>
      <c r="B35" s="39">
        <f t="shared" si="0"/>
        <v>22495</v>
      </c>
      <c r="C35" s="57">
        <f t="shared" si="1"/>
        <v>7143</v>
      </c>
      <c r="D35" s="27">
        <v>4244</v>
      </c>
      <c r="E35" s="27">
        <v>122</v>
      </c>
      <c r="F35" s="27">
        <v>597</v>
      </c>
      <c r="G35" s="29">
        <v>2180</v>
      </c>
      <c r="H35" s="21">
        <f t="shared" si="5"/>
        <v>14878</v>
      </c>
      <c r="I35" s="27">
        <v>14566</v>
      </c>
      <c r="J35" s="27">
        <v>0</v>
      </c>
      <c r="K35" s="27">
        <v>88</v>
      </c>
      <c r="L35" s="29">
        <v>224</v>
      </c>
      <c r="M35" s="58">
        <f t="shared" si="2"/>
        <v>191</v>
      </c>
      <c r="N35" s="27">
        <v>80</v>
      </c>
      <c r="O35" s="27">
        <v>24</v>
      </c>
      <c r="P35" s="29">
        <v>87</v>
      </c>
      <c r="Q35" s="64">
        <f t="shared" si="3"/>
        <v>283</v>
      </c>
      <c r="R35" s="27">
        <v>80</v>
      </c>
      <c r="S35" s="29">
        <v>203</v>
      </c>
      <c r="T35" s="60">
        <f t="shared" si="4"/>
        <v>0</v>
      </c>
      <c r="U35" s="27">
        <v>0</v>
      </c>
      <c r="V35" s="26">
        <v>0</v>
      </c>
    </row>
    <row r="36" spans="1:22" ht="17.25" thickBot="1" x14ac:dyDescent="0.35">
      <c r="A36" s="84" t="s">
        <v>76</v>
      </c>
      <c r="B36" s="125">
        <f t="shared" si="0"/>
        <v>83859</v>
      </c>
      <c r="C36" s="62">
        <f t="shared" si="1"/>
        <v>26762</v>
      </c>
      <c r="D36" s="31">
        <v>11008</v>
      </c>
      <c r="E36" s="31">
        <v>1478</v>
      </c>
      <c r="F36" s="31">
        <v>3277</v>
      </c>
      <c r="G36" s="34">
        <v>10999</v>
      </c>
      <c r="H36" s="33">
        <f t="shared" si="5"/>
        <v>55412</v>
      </c>
      <c r="I36" s="66">
        <v>53580</v>
      </c>
      <c r="J36" s="66">
        <v>49</v>
      </c>
      <c r="K36" s="66">
        <v>846</v>
      </c>
      <c r="L36" s="67">
        <v>937</v>
      </c>
      <c r="M36" s="35">
        <f t="shared" si="2"/>
        <v>1185</v>
      </c>
      <c r="N36" s="31">
        <v>429</v>
      </c>
      <c r="O36" s="31">
        <v>301</v>
      </c>
      <c r="P36" s="34">
        <v>455</v>
      </c>
      <c r="Q36" s="65">
        <f t="shared" si="3"/>
        <v>500</v>
      </c>
      <c r="R36" s="91">
        <v>137</v>
      </c>
      <c r="S36" s="92">
        <v>363</v>
      </c>
      <c r="T36" s="37">
        <f t="shared" si="4"/>
        <v>0</v>
      </c>
      <c r="U36" s="61">
        <v>0</v>
      </c>
      <c r="V36" s="38">
        <v>0</v>
      </c>
    </row>
  </sheetData>
  <mergeCells count="9">
    <mergeCell ref="A1:V1"/>
    <mergeCell ref="A4:A5"/>
    <mergeCell ref="B4:B5"/>
    <mergeCell ref="A2:C2"/>
    <mergeCell ref="C4:G4"/>
    <mergeCell ref="H4:L4"/>
    <mergeCell ref="M4:P4"/>
    <mergeCell ref="Q4:S4"/>
    <mergeCell ref="T4:V4"/>
  </mergeCells>
  <phoneticPr fontId="1" type="noConversion"/>
  <pageMargins left="0.7" right="0.7" top="0.75" bottom="0.75" header="0.3" footer="0.3"/>
  <pageSetup paperSize="9" orientation="portrait" r:id="rId1"/>
  <ignoredErrors>
    <ignoredError sqref="T6 Q6 M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3"/>
  <sheetViews>
    <sheetView zoomScale="85" zoomScaleNormal="85" workbookViewId="0">
      <selection sqref="A1:V1"/>
    </sheetView>
  </sheetViews>
  <sheetFormatPr defaultRowHeight="16.5" x14ac:dyDescent="0.3"/>
  <cols>
    <col min="1" max="1" width="13.75" customWidth="1"/>
    <col min="2" max="2" width="12.625" bestFit="1" customWidth="1"/>
    <col min="3" max="3" width="11" bestFit="1" customWidth="1"/>
    <col min="4" max="4" width="9.75" bestFit="1" customWidth="1"/>
    <col min="5" max="5" width="8.875" bestFit="1" customWidth="1"/>
    <col min="6" max="6" width="9.875" bestFit="1" customWidth="1"/>
    <col min="7" max="7" width="9.75" bestFit="1" customWidth="1"/>
    <col min="8" max="9" width="11" bestFit="1" customWidth="1"/>
    <col min="10" max="11" width="11" customWidth="1"/>
    <col min="12" max="22" width="8.875" bestFit="1" customWidth="1"/>
  </cols>
  <sheetData>
    <row r="1" spans="1:22" ht="33.75" x14ac:dyDescent="0.3">
      <c r="A1" s="117" t="s">
        <v>43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9"/>
    </row>
    <row r="2" spans="1:22" x14ac:dyDescent="0.3">
      <c r="A2" s="101" t="s">
        <v>92</v>
      </c>
      <c r="B2" s="101"/>
      <c r="C2" s="101"/>
    </row>
    <row r="3" spans="1:22" ht="17.25" thickBot="1" x14ac:dyDescent="0.35"/>
    <row r="4" spans="1:22" x14ac:dyDescent="0.3">
      <c r="A4" s="97" t="s">
        <v>0</v>
      </c>
      <c r="B4" s="99" t="s">
        <v>1</v>
      </c>
      <c r="C4" s="102" t="s">
        <v>2</v>
      </c>
      <c r="D4" s="103"/>
      <c r="E4" s="103"/>
      <c r="F4" s="103"/>
      <c r="G4" s="103"/>
      <c r="H4" s="104" t="s">
        <v>3</v>
      </c>
      <c r="I4" s="105"/>
      <c r="J4" s="106"/>
      <c r="K4" s="106"/>
      <c r="L4" s="107"/>
      <c r="M4" s="108" t="s">
        <v>4</v>
      </c>
      <c r="N4" s="109"/>
      <c r="O4" s="109"/>
      <c r="P4" s="110"/>
      <c r="Q4" s="111" t="s">
        <v>5</v>
      </c>
      <c r="R4" s="112"/>
      <c r="S4" s="113"/>
      <c r="T4" s="114" t="s">
        <v>6</v>
      </c>
      <c r="U4" s="115"/>
      <c r="V4" s="116"/>
    </row>
    <row r="5" spans="1:22" ht="17.25" thickBot="1" x14ac:dyDescent="0.35">
      <c r="A5" s="98"/>
      <c r="B5" s="100"/>
      <c r="C5" s="4" t="s">
        <v>7</v>
      </c>
      <c r="D5" s="5" t="s">
        <v>8</v>
      </c>
      <c r="E5" s="5" t="s">
        <v>9</v>
      </c>
      <c r="F5" s="5" t="s">
        <v>73</v>
      </c>
      <c r="G5" s="5" t="s">
        <v>10</v>
      </c>
      <c r="H5" s="6" t="s">
        <v>7</v>
      </c>
      <c r="I5" s="7" t="s">
        <v>8</v>
      </c>
      <c r="J5" s="56" t="s">
        <v>74</v>
      </c>
      <c r="K5" s="56" t="s">
        <v>75</v>
      </c>
      <c r="L5" s="8" t="s">
        <v>10</v>
      </c>
      <c r="M5" s="9" t="s">
        <v>7</v>
      </c>
      <c r="N5" s="10" t="s">
        <v>8</v>
      </c>
      <c r="O5" s="10" t="s">
        <v>9</v>
      </c>
      <c r="P5" s="11" t="s">
        <v>10</v>
      </c>
      <c r="Q5" s="12" t="s">
        <v>7</v>
      </c>
      <c r="R5" s="13" t="s">
        <v>8</v>
      </c>
      <c r="S5" s="14" t="s">
        <v>11</v>
      </c>
      <c r="T5" s="15" t="s">
        <v>7</v>
      </c>
      <c r="U5" s="16" t="s">
        <v>12</v>
      </c>
      <c r="V5" s="17" t="s">
        <v>13</v>
      </c>
    </row>
    <row r="6" spans="1:22" ht="17.25" thickTop="1" x14ac:dyDescent="0.3">
      <c r="A6" s="42" t="s">
        <v>1</v>
      </c>
      <c r="B6" s="43">
        <f t="shared" ref="B6:B33" si="0">C6+H6+M6+Q6+T6</f>
        <v>2460258</v>
      </c>
      <c r="C6" s="44">
        <f>D6+E6+F6+G6</f>
        <v>1032420</v>
      </c>
      <c r="D6" s="45">
        <f>SUM(D7:D33)</f>
        <v>379614</v>
      </c>
      <c r="E6" s="45">
        <f t="shared" ref="E6:G6" si="1">SUM(E7:E33)</f>
        <v>29106</v>
      </c>
      <c r="F6" s="45">
        <f t="shared" si="1"/>
        <v>89961</v>
      </c>
      <c r="G6" s="45">
        <f t="shared" si="1"/>
        <v>533739</v>
      </c>
      <c r="H6" s="46">
        <f>I6+L6+J6+K6</f>
        <v>1380290</v>
      </c>
      <c r="I6" s="45">
        <f>SUM(I7:I33)</f>
        <v>1316934</v>
      </c>
      <c r="J6" s="45">
        <f t="shared" ref="J6:K6" si="2">SUM(J7:J33)</f>
        <v>373</v>
      </c>
      <c r="K6" s="45">
        <f t="shared" si="2"/>
        <v>14993</v>
      </c>
      <c r="L6" s="54">
        <f>SUM(L7:L33)</f>
        <v>47990</v>
      </c>
      <c r="M6" s="47">
        <f>N6+O6+P6</f>
        <v>30796</v>
      </c>
      <c r="N6" s="45">
        <f>SUM(N7:N33)</f>
        <v>9865</v>
      </c>
      <c r="O6" s="45">
        <f t="shared" ref="O6:P6" si="3">SUM(O7:O33)</f>
        <v>4556</v>
      </c>
      <c r="P6" s="45">
        <f t="shared" si="3"/>
        <v>16375</v>
      </c>
      <c r="Q6" s="48">
        <f>R6+S6</f>
        <v>16744</v>
      </c>
      <c r="R6" s="45">
        <f>SUM(R7:R33)</f>
        <v>7379</v>
      </c>
      <c r="S6" s="54">
        <f>SUM(S7:S33)</f>
        <v>9365</v>
      </c>
      <c r="T6" s="49">
        <f>U6+V6</f>
        <v>8</v>
      </c>
      <c r="U6" s="45">
        <f>SUM(U7:U33)</f>
        <v>8</v>
      </c>
      <c r="V6" s="55">
        <f>SUM(V7:V33)</f>
        <v>0</v>
      </c>
    </row>
    <row r="7" spans="1:22" x14ac:dyDescent="0.3">
      <c r="A7" s="1" t="s">
        <v>44</v>
      </c>
      <c r="B7" s="41">
        <f t="shared" si="0"/>
        <v>50295</v>
      </c>
      <c r="C7" s="18">
        <f>D7+E7+F7+G7</f>
        <v>19070</v>
      </c>
      <c r="D7" s="19">
        <v>11424</v>
      </c>
      <c r="E7" s="19">
        <v>310</v>
      </c>
      <c r="F7" s="19">
        <v>1001</v>
      </c>
      <c r="G7" s="51">
        <v>6335</v>
      </c>
      <c r="H7" s="21">
        <f>I7+L7+J7+K7</f>
        <v>30250</v>
      </c>
      <c r="I7" s="19">
        <v>29242</v>
      </c>
      <c r="J7" s="20">
        <v>5</v>
      </c>
      <c r="K7" s="20">
        <v>215</v>
      </c>
      <c r="L7" s="22">
        <v>788</v>
      </c>
      <c r="M7" s="23">
        <f>N7+O7+P7</f>
        <v>603</v>
      </c>
      <c r="N7" s="19">
        <v>195</v>
      </c>
      <c r="O7" s="19">
        <v>26</v>
      </c>
      <c r="P7" s="20">
        <v>382</v>
      </c>
      <c r="Q7" s="24">
        <f>R7+S7</f>
        <v>372</v>
      </c>
      <c r="R7" s="19">
        <v>70</v>
      </c>
      <c r="S7" s="22">
        <v>302</v>
      </c>
      <c r="T7" s="25">
        <f>U7+V7</f>
        <v>0</v>
      </c>
      <c r="U7" s="19">
        <v>0</v>
      </c>
      <c r="V7" s="26">
        <v>0</v>
      </c>
    </row>
    <row r="8" spans="1:22" x14ac:dyDescent="0.3">
      <c r="A8" s="2" t="s">
        <v>45</v>
      </c>
      <c r="B8" s="39">
        <f t="shared" si="0"/>
        <v>43404</v>
      </c>
      <c r="C8" s="18">
        <f t="shared" ref="C8:C33" si="4">D8+E8+F8+G8</f>
        <v>16856</v>
      </c>
      <c r="D8" s="27">
        <v>6439</v>
      </c>
      <c r="E8" s="27">
        <v>1522</v>
      </c>
      <c r="F8" s="27">
        <v>3425</v>
      </c>
      <c r="G8" s="52">
        <v>5470</v>
      </c>
      <c r="H8" s="21">
        <f t="shared" ref="H8:H32" si="5">I8+L8+J8+K8</f>
        <v>25391</v>
      </c>
      <c r="I8" s="27">
        <v>24260</v>
      </c>
      <c r="J8" s="28">
        <v>25</v>
      </c>
      <c r="K8" s="28">
        <v>562</v>
      </c>
      <c r="L8" s="29">
        <v>544</v>
      </c>
      <c r="M8" s="23">
        <f t="shared" ref="M8:M33" si="6">N8+O8+P8</f>
        <v>567</v>
      </c>
      <c r="N8" s="27">
        <v>134</v>
      </c>
      <c r="O8" s="27">
        <v>197</v>
      </c>
      <c r="P8" s="28">
        <v>236</v>
      </c>
      <c r="Q8" s="24">
        <f t="shared" ref="Q8:Q33" si="7">R8+S8</f>
        <v>590</v>
      </c>
      <c r="R8" s="27">
        <v>256</v>
      </c>
      <c r="S8" s="29">
        <v>334</v>
      </c>
      <c r="T8" s="25">
        <f t="shared" ref="T8:T33" si="8">U8+V8</f>
        <v>0</v>
      </c>
      <c r="U8" s="27">
        <v>0</v>
      </c>
      <c r="V8" s="26">
        <v>0</v>
      </c>
    </row>
    <row r="9" spans="1:22" x14ac:dyDescent="0.3">
      <c r="A9" s="2" t="s">
        <v>46</v>
      </c>
      <c r="B9" s="39">
        <f t="shared" si="0"/>
        <v>166848</v>
      </c>
      <c r="C9" s="18">
        <f t="shared" si="4"/>
        <v>68542</v>
      </c>
      <c r="D9" s="27">
        <v>30781</v>
      </c>
      <c r="E9" s="27">
        <v>2962</v>
      </c>
      <c r="F9" s="27">
        <v>9155</v>
      </c>
      <c r="G9" s="52">
        <v>25644</v>
      </c>
      <c r="H9" s="21">
        <f t="shared" si="5"/>
        <v>94893</v>
      </c>
      <c r="I9" s="27">
        <v>91222</v>
      </c>
      <c r="J9" s="28">
        <v>35</v>
      </c>
      <c r="K9" s="28">
        <v>1550</v>
      </c>
      <c r="L9" s="29">
        <v>2086</v>
      </c>
      <c r="M9" s="23">
        <f t="shared" si="6"/>
        <v>2322</v>
      </c>
      <c r="N9" s="27">
        <v>879</v>
      </c>
      <c r="O9" s="27">
        <v>508</v>
      </c>
      <c r="P9" s="28">
        <v>935</v>
      </c>
      <c r="Q9" s="24">
        <f t="shared" si="7"/>
        <v>1091</v>
      </c>
      <c r="R9" s="27">
        <v>497</v>
      </c>
      <c r="S9" s="29">
        <v>594</v>
      </c>
      <c r="T9" s="25">
        <f t="shared" si="8"/>
        <v>0</v>
      </c>
      <c r="U9" s="27">
        <v>0</v>
      </c>
      <c r="V9" s="26">
        <v>0</v>
      </c>
    </row>
    <row r="10" spans="1:22" x14ac:dyDescent="0.3">
      <c r="A10" s="2" t="s">
        <v>47</v>
      </c>
      <c r="B10" s="39">
        <f t="shared" si="0"/>
        <v>72822</v>
      </c>
      <c r="C10" s="18">
        <f t="shared" si="4"/>
        <v>28128</v>
      </c>
      <c r="D10" s="27">
        <v>10177</v>
      </c>
      <c r="E10" s="27">
        <v>2347</v>
      </c>
      <c r="F10" s="27">
        <v>5747</v>
      </c>
      <c r="G10" s="52">
        <v>9857</v>
      </c>
      <c r="H10" s="21">
        <f t="shared" si="5"/>
        <v>43221</v>
      </c>
      <c r="I10" s="27">
        <v>41120</v>
      </c>
      <c r="J10" s="28">
        <v>41</v>
      </c>
      <c r="K10" s="28">
        <v>1151</v>
      </c>
      <c r="L10" s="29">
        <v>909</v>
      </c>
      <c r="M10" s="23">
        <f t="shared" si="6"/>
        <v>944</v>
      </c>
      <c r="N10" s="27">
        <v>330</v>
      </c>
      <c r="O10" s="27">
        <v>320</v>
      </c>
      <c r="P10" s="28">
        <v>294</v>
      </c>
      <c r="Q10" s="24">
        <f t="shared" si="7"/>
        <v>529</v>
      </c>
      <c r="R10" s="27">
        <v>225</v>
      </c>
      <c r="S10" s="29">
        <v>304</v>
      </c>
      <c r="T10" s="25">
        <f t="shared" si="8"/>
        <v>0</v>
      </c>
      <c r="U10" s="27">
        <v>0</v>
      </c>
      <c r="V10" s="26">
        <v>0</v>
      </c>
    </row>
    <row r="11" spans="1:22" x14ac:dyDescent="0.3">
      <c r="A11" s="2" t="s">
        <v>48</v>
      </c>
      <c r="B11" s="39">
        <f t="shared" si="0"/>
        <v>131880</v>
      </c>
      <c r="C11" s="18">
        <f t="shared" si="4"/>
        <v>49199</v>
      </c>
      <c r="D11" s="27">
        <v>20330</v>
      </c>
      <c r="E11" s="27">
        <v>2315</v>
      </c>
      <c r="F11" s="27">
        <v>6820</v>
      </c>
      <c r="G11" s="52">
        <v>19734</v>
      </c>
      <c r="H11" s="21">
        <f t="shared" si="5"/>
        <v>80328</v>
      </c>
      <c r="I11" s="27">
        <v>77261</v>
      </c>
      <c r="J11" s="28">
        <v>19</v>
      </c>
      <c r="K11" s="28">
        <v>1099</v>
      </c>
      <c r="L11" s="29">
        <v>1949</v>
      </c>
      <c r="M11" s="23">
        <f t="shared" si="6"/>
        <v>1451</v>
      </c>
      <c r="N11" s="27">
        <v>585</v>
      </c>
      <c r="O11" s="27">
        <v>354</v>
      </c>
      <c r="P11" s="28">
        <v>512</v>
      </c>
      <c r="Q11" s="24">
        <f t="shared" si="7"/>
        <v>902</v>
      </c>
      <c r="R11" s="27">
        <v>620</v>
      </c>
      <c r="S11" s="29">
        <v>282</v>
      </c>
      <c r="T11" s="25">
        <f t="shared" si="8"/>
        <v>0</v>
      </c>
      <c r="U11" s="27">
        <v>0</v>
      </c>
      <c r="V11" s="26">
        <v>0</v>
      </c>
    </row>
    <row r="12" spans="1:22" x14ac:dyDescent="0.3">
      <c r="A12" s="2" t="s">
        <v>49</v>
      </c>
      <c r="B12" s="39">
        <f t="shared" si="0"/>
        <v>62090</v>
      </c>
      <c r="C12" s="18">
        <f t="shared" si="4"/>
        <v>23276</v>
      </c>
      <c r="D12" s="27">
        <v>9964</v>
      </c>
      <c r="E12" s="27">
        <v>1139</v>
      </c>
      <c r="F12" s="27">
        <v>2637</v>
      </c>
      <c r="G12" s="52">
        <v>9536</v>
      </c>
      <c r="H12" s="21">
        <f t="shared" si="5"/>
        <v>36779</v>
      </c>
      <c r="I12" s="27">
        <v>35415</v>
      </c>
      <c r="J12" s="28">
        <v>5</v>
      </c>
      <c r="K12" s="28">
        <v>420</v>
      </c>
      <c r="L12" s="29">
        <v>939</v>
      </c>
      <c r="M12" s="23">
        <f t="shared" si="6"/>
        <v>1036</v>
      </c>
      <c r="N12" s="27">
        <v>237</v>
      </c>
      <c r="O12" s="27">
        <v>199</v>
      </c>
      <c r="P12" s="28">
        <v>600</v>
      </c>
      <c r="Q12" s="24">
        <f t="shared" si="7"/>
        <v>999</v>
      </c>
      <c r="R12" s="27">
        <v>617</v>
      </c>
      <c r="S12" s="29">
        <v>382</v>
      </c>
      <c r="T12" s="25">
        <f t="shared" si="8"/>
        <v>0</v>
      </c>
      <c r="U12" s="27">
        <v>0</v>
      </c>
      <c r="V12" s="26">
        <v>0</v>
      </c>
    </row>
    <row r="13" spans="1:22" x14ac:dyDescent="0.3">
      <c r="A13" s="2" t="s">
        <v>50</v>
      </c>
      <c r="B13" s="39">
        <f t="shared" si="0"/>
        <v>61693</v>
      </c>
      <c r="C13" s="18">
        <f t="shared" si="4"/>
        <v>23477</v>
      </c>
      <c r="D13" s="27">
        <v>10336</v>
      </c>
      <c r="E13" s="27">
        <v>694</v>
      </c>
      <c r="F13" s="27">
        <v>2827</v>
      </c>
      <c r="G13" s="52">
        <v>9620</v>
      </c>
      <c r="H13" s="21">
        <f t="shared" si="5"/>
        <v>37047</v>
      </c>
      <c r="I13" s="27">
        <v>35525</v>
      </c>
      <c r="J13" s="28">
        <v>15</v>
      </c>
      <c r="K13" s="28">
        <v>488</v>
      </c>
      <c r="L13" s="29">
        <v>1019</v>
      </c>
      <c r="M13" s="23">
        <f t="shared" si="6"/>
        <v>731</v>
      </c>
      <c r="N13" s="27">
        <v>205</v>
      </c>
      <c r="O13" s="27">
        <v>120</v>
      </c>
      <c r="P13" s="28">
        <v>406</v>
      </c>
      <c r="Q13" s="24">
        <f t="shared" si="7"/>
        <v>438</v>
      </c>
      <c r="R13" s="27">
        <v>299</v>
      </c>
      <c r="S13" s="29">
        <v>139</v>
      </c>
      <c r="T13" s="25">
        <f t="shared" si="8"/>
        <v>0</v>
      </c>
      <c r="U13" s="27">
        <v>0</v>
      </c>
      <c r="V13" s="26">
        <v>0</v>
      </c>
    </row>
    <row r="14" spans="1:22" x14ac:dyDescent="0.3">
      <c r="A14" s="2" t="s">
        <v>51</v>
      </c>
      <c r="B14" s="39">
        <f t="shared" si="0"/>
        <v>49948</v>
      </c>
      <c r="C14" s="18">
        <f t="shared" si="4"/>
        <v>19327</v>
      </c>
      <c r="D14" s="27">
        <v>7397</v>
      </c>
      <c r="E14" s="27">
        <v>871</v>
      </c>
      <c r="F14" s="27">
        <v>2842</v>
      </c>
      <c r="G14" s="52">
        <v>8217</v>
      </c>
      <c r="H14" s="21">
        <f t="shared" si="5"/>
        <v>29441</v>
      </c>
      <c r="I14" s="27">
        <v>28218</v>
      </c>
      <c r="J14" s="28">
        <v>9</v>
      </c>
      <c r="K14" s="28">
        <v>427</v>
      </c>
      <c r="L14" s="29">
        <v>787</v>
      </c>
      <c r="M14" s="23">
        <f t="shared" si="6"/>
        <v>736</v>
      </c>
      <c r="N14" s="27">
        <v>250</v>
      </c>
      <c r="O14" s="27">
        <v>102</v>
      </c>
      <c r="P14" s="28">
        <v>384</v>
      </c>
      <c r="Q14" s="24">
        <f t="shared" si="7"/>
        <v>443</v>
      </c>
      <c r="R14" s="27">
        <v>210</v>
      </c>
      <c r="S14" s="29">
        <v>233</v>
      </c>
      <c r="T14" s="25">
        <f t="shared" si="8"/>
        <v>1</v>
      </c>
      <c r="U14" s="27">
        <v>1</v>
      </c>
      <c r="V14" s="26">
        <v>0</v>
      </c>
    </row>
    <row r="15" spans="1:22" x14ac:dyDescent="0.3">
      <c r="A15" s="2" t="s">
        <v>52</v>
      </c>
      <c r="B15" s="39">
        <f t="shared" si="0"/>
        <v>87788</v>
      </c>
      <c r="C15" s="18">
        <f t="shared" si="4"/>
        <v>33613</v>
      </c>
      <c r="D15" s="27">
        <v>15221</v>
      </c>
      <c r="E15" s="27">
        <v>957</v>
      </c>
      <c r="F15" s="27">
        <v>3493</v>
      </c>
      <c r="G15" s="52">
        <v>13942</v>
      </c>
      <c r="H15" s="21">
        <f t="shared" si="5"/>
        <v>52643</v>
      </c>
      <c r="I15" s="27">
        <v>50754</v>
      </c>
      <c r="J15" s="28">
        <v>5</v>
      </c>
      <c r="K15" s="28">
        <v>563</v>
      </c>
      <c r="L15" s="29">
        <v>1321</v>
      </c>
      <c r="M15" s="23">
        <f t="shared" si="6"/>
        <v>1013</v>
      </c>
      <c r="N15" s="27">
        <v>372</v>
      </c>
      <c r="O15" s="27">
        <v>162</v>
      </c>
      <c r="P15" s="28">
        <v>479</v>
      </c>
      <c r="Q15" s="24">
        <f t="shared" si="7"/>
        <v>519</v>
      </c>
      <c r="R15" s="27">
        <v>265</v>
      </c>
      <c r="S15" s="29">
        <v>254</v>
      </c>
      <c r="T15" s="25">
        <f t="shared" si="8"/>
        <v>0</v>
      </c>
      <c r="U15" s="27">
        <v>0</v>
      </c>
      <c r="V15" s="26">
        <v>0</v>
      </c>
    </row>
    <row r="16" spans="1:22" x14ac:dyDescent="0.3">
      <c r="A16" s="2" t="s">
        <v>53</v>
      </c>
      <c r="B16" s="39">
        <f t="shared" si="0"/>
        <v>159843</v>
      </c>
      <c r="C16" s="18">
        <f t="shared" si="4"/>
        <v>60445</v>
      </c>
      <c r="D16" s="27">
        <v>25488</v>
      </c>
      <c r="E16" s="27">
        <v>1602</v>
      </c>
      <c r="F16" s="27">
        <v>6069</v>
      </c>
      <c r="G16" s="52">
        <v>27286</v>
      </c>
      <c r="H16" s="21">
        <f t="shared" si="5"/>
        <v>95869</v>
      </c>
      <c r="I16" s="27">
        <v>92073</v>
      </c>
      <c r="J16" s="28">
        <v>21</v>
      </c>
      <c r="K16" s="28">
        <v>912</v>
      </c>
      <c r="L16" s="29">
        <v>2863</v>
      </c>
      <c r="M16" s="23">
        <f t="shared" si="6"/>
        <v>2270</v>
      </c>
      <c r="N16" s="27">
        <v>820</v>
      </c>
      <c r="O16" s="27">
        <v>336</v>
      </c>
      <c r="P16" s="28">
        <v>1114</v>
      </c>
      <c r="Q16" s="24">
        <f t="shared" si="7"/>
        <v>1259</v>
      </c>
      <c r="R16" s="27">
        <v>515</v>
      </c>
      <c r="S16" s="29">
        <v>744</v>
      </c>
      <c r="T16" s="25">
        <f t="shared" si="8"/>
        <v>0</v>
      </c>
      <c r="U16" s="27">
        <v>0</v>
      </c>
      <c r="V16" s="26">
        <v>0</v>
      </c>
    </row>
    <row r="17" spans="1:22" x14ac:dyDescent="0.3">
      <c r="A17" s="2" t="s">
        <v>54</v>
      </c>
      <c r="B17" s="39">
        <f t="shared" si="0"/>
        <v>176487</v>
      </c>
      <c r="C17" s="18">
        <f t="shared" si="4"/>
        <v>57566</v>
      </c>
      <c r="D17" s="27">
        <v>29126</v>
      </c>
      <c r="E17" s="27">
        <v>1851</v>
      </c>
      <c r="F17" s="27">
        <v>7085</v>
      </c>
      <c r="G17" s="52">
        <v>19504</v>
      </c>
      <c r="H17" s="21">
        <f t="shared" si="5"/>
        <v>117280</v>
      </c>
      <c r="I17" s="27">
        <v>113979</v>
      </c>
      <c r="J17" s="28">
        <v>22</v>
      </c>
      <c r="K17" s="28">
        <v>1234</v>
      </c>
      <c r="L17" s="29">
        <v>2045</v>
      </c>
      <c r="M17" s="23">
        <f t="shared" si="6"/>
        <v>1335</v>
      </c>
      <c r="N17" s="27">
        <v>505</v>
      </c>
      <c r="O17" s="27">
        <v>181</v>
      </c>
      <c r="P17" s="28">
        <v>649</v>
      </c>
      <c r="Q17" s="24">
        <f t="shared" si="7"/>
        <v>305</v>
      </c>
      <c r="R17" s="27">
        <v>184</v>
      </c>
      <c r="S17" s="29">
        <v>121</v>
      </c>
      <c r="T17" s="25">
        <f t="shared" si="8"/>
        <v>1</v>
      </c>
      <c r="U17" s="27">
        <v>1</v>
      </c>
      <c r="V17" s="26">
        <v>0</v>
      </c>
    </row>
    <row r="18" spans="1:22" x14ac:dyDescent="0.3">
      <c r="A18" s="2" t="s">
        <v>55</v>
      </c>
      <c r="B18" s="39">
        <f t="shared" si="0"/>
        <v>107113</v>
      </c>
      <c r="C18" s="18">
        <f t="shared" si="4"/>
        <v>50503</v>
      </c>
      <c r="D18" s="27">
        <v>17924</v>
      </c>
      <c r="E18" s="27">
        <v>801</v>
      </c>
      <c r="F18" s="27">
        <v>3168</v>
      </c>
      <c r="G18" s="52">
        <v>28610</v>
      </c>
      <c r="H18" s="21">
        <f t="shared" si="5"/>
        <v>54001</v>
      </c>
      <c r="I18" s="27">
        <v>51032</v>
      </c>
      <c r="J18" s="28">
        <v>15</v>
      </c>
      <c r="K18" s="28">
        <v>484</v>
      </c>
      <c r="L18" s="29">
        <v>2470</v>
      </c>
      <c r="M18" s="23">
        <f t="shared" si="6"/>
        <v>1828</v>
      </c>
      <c r="N18" s="27">
        <v>539</v>
      </c>
      <c r="O18" s="27">
        <v>207</v>
      </c>
      <c r="P18" s="28">
        <v>1082</v>
      </c>
      <c r="Q18" s="24">
        <f t="shared" si="7"/>
        <v>780</v>
      </c>
      <c r="R18" s="27">
        <v>361</v>
      </c>
      <c r="S18" s="29">
        <v>419</v>
      </c>
      <c r="T18" s="25">
        <f t="shared" si="8"/>
        <v>1</v>
      </c>
      <c r="U18" s="27">
        <v>1</v>
      </c>
      <c r="V18" s="26">
        <v>0</v>
      </c>
    </row>
    <row r="19" spans="1:22" x14ac:dyDescent="0.3">
      <c r="A19" s="2" t="s">
        <v>56</v>
      </c>
      <c r="B19" s="39">
        <f t="shared" si="0"/>
        <v>64787</v>
      </c>
      <c r="C19" s="18">
        <f t="shared" si="4"/>
        <v>28266</v>
      </c>
      <c r="D19" s="27">
        <v>10608</v>
      </c>
      <c r="E19" s="27">
        <v>712</v>
      </c>
      <c r="F19" s="27">
        <v>2350</v>
      </c>
      <c r="G19" s="52">
        <v>14596</v>
      </c>
      <c r="H19" s="21">
        <f t="shared" si="5"/>
        <v>35030</v>
      </c>
      <c r="I19" s="27">
        <v>33235</v>
      </c>
      <c r="J19" s="28">
        <v>0</v>
      </c>
      <c r="K19" s="28">
        <v>329</v>
      </c>
      <c r="L19" s="29">
        <v>1466</v>
      </c>
      <c r="M19" s="23">
        <f t="shared" si="6"/>
        <v>957</v>
      </c>
      <c r="N19" s="27">
        <v>334</v>
      </c>
      <c r="O19" s="27">
        <v>128</v>
      </c>
      <c r="P19" s="28">
        <v>495</v>
      </c>
      <c r="Q19" s="24">
        <f t="shared" si="7"/>
        <v>534</v>
      </c>
      <c r="R19" s="27">
        <v>202</v>
      </c>
      <c r="S19" s="29">
        <v>332</v>
      </c>
      <c r="T19" s="25">
        <f t="shared" si="8"/>
        <v>0</v>
      </c>
      <c r="U19" s="27">
        <v>0</v>
      </c>
      <c r="V19" s="26">
        <v>0</v>
      </c>
    </row>
    <row r="20" spans="1:22" x14ac:dyDescent="0.3">
      <c r="A20" s="2" t="s">
        <v>57</v>
      </c>
      <c r="B20" s="39">
        <f t="shared" si="0"/>
        <v>84962</v>
      </c>
      <c r="C20" s="18">
        <f t="shared" si="4"/>
        <v>38124</v>
      </c>
      <c r="D20" s="27">
        <v>14964</v>
      </c>
      <c r="E20" s="27">
        <v>806</v>
      </c>
      <c r="F20" s="27">
        <v>2773</v>
      </c>
      <c r="G20" s="52">
        <v>19581</v>
      </c>
      <c r="H20" s="21">
        <f t="shared" si="5"/>
        <v>44903</v>
      </c>
      <c r="I20" s="27">
        <v>42501</v>
      </c>
      <c r="J20" s="28">
        <v>9</v>
      </c>
      <c r="K20" s="28">
        <v>424</v>
      </c>
      <c r="L20" s="29">
        <v>1969</v>
      </c>
      <c r="M20" s="23">
        <f t="shared" si="6"/>
        <v>1231</v>
      </c>
      <c r="N20" s="27">
        <v>435</v>
      </c>
      <c r="O20" s="27">
        <v>148</v>
      </c>
      <c r="P20" s="28">
        <v>648</v>
      </c>
      <c r="Q20" s="24">
        <f t="shared" si="7"/>
        <v>702</v>
      </c>
      <c r="R20" s="27">
        <v>270</v>
      </c>
      <c r="S20" s="29">
        <v>432</v>
      </c>
      <c r="T20" s="25">
        <f t="shared" si="8"/>
        <v>2</v>
      </c>
      <c r="U20" s="27">
        <v>2</v>
      </c>
      <c r="V20" s="26">
        <v>0</v>
      </c>
    </row>
    <row r="21" spans="1:22" x14ac:dyDescent="0.3">
      <c r="A21" s="2" t="s">
        <v>58</v>
      </c>
      <c r="B21" s="39">
        <f t="shared" si="0"/>
        <v>80401</v>
      </c>
      <c r="C21" s="18">
        <f t="shared" si="4"/>
        <v>31273</v>
      </c>
      <c r="D21" s="27">
        <v>14379</v>
      </c>
      <c r="E21" s="27">
        <v>605</v>
      </c>
      <c r="F21" s="27">
        <v>2594</v>
      </c>
      <c r="G21" s="52">
        <v>13695</v>
      </c>
      <c r="H21" s="21">
        <f t="shared" si="5"/>
        <v>47643</v>
      </c>
      <c r="I21" s="27">
        <v>45671</v>
      </c>
      <c r="J21" s="28">
        <v>1</v>
      </c>
      <c r="K21" s="28">
        <v>311</v>
      </c>
      <c r="L21" s="29">
        <v>1660</v>
      </c>
      <c r="M21" s="23">
        <f t="shared" si="6"/>
        <v>922</v>
      </c>
      <c r="N21" s="27">
        <v>308</v>
      </c>
      <c r="O21" s="27">
        <v>87</v>
      </c>
      <c r="P21" s="28">
        <v>527</v>
      </c>
      <c r="Q21" s="24">
        <f t="shared" si="7"/>
        <v>563</v>
      </c>
      <c r="R21" s="27">
        <v>350</v>
      </c>
      <c r="S21" s="29">
        <v>213</v>
      </c>
      <c r="T21" s="25">
        <f t="shared" si="8"/>
        <v>0</v>
      </c>
      <c r="U21" s="27">
        <v>0</v>
      </c>
      <c r="V21" s="26">
        <v>0</v>
      </c>
    </row>
    <row r="22" spans="1:22" x14ac:dyDescent="0.3">
      <c r="A22" s="2" t="s">
        <v>59</v>
      </c>
      <c r="B22" s="39">
        <f t="shared" si="0"/>
        <v>66617</v>
      </c>
      <c r="C22" s="18">
        <f t="shared" si="4"/>
        <v>25265</v>
      </c>
      <c r="D22" s="27">
        <v>11730</v>
      </c>
      <c r="E22" s="27">
        <v>374</v>
      </c>
      <c r="F22" s="27">
        <v>1486</v>
      </c>
      <c r="G22" s="52">
        <v>11675</v>
      </c>
      <c r="H22" s="21">
        <f t="shared" si="5"/>
        <v>40293</v>
      </c>
      <c r="I22" s="27">
        <v>38946</v>
      </c>
      <c r="J22" s="28">
        <v>3</v>
      </c>
      <c r="K22" s="28">
        <v>228</v>
      </c>
      <c r="L22" s="29">
        <v>1116</v>
      </c>
      <c r="M22" s="23">
        <f t="shared" si="6"/>
        <v>729</v>
      </c>
      <c r="N22" s="27">
        <v>212</v>
      </c>
      <c r="O22" s="27">
        <v>52</v>
      </c>
      <c r="P22" s="28">
        <v>465</v>
      </c>
      <c r="Q22" s="24">
        <f t="shared" si="7"/>
        <v>330</v>
      </c>
      <c r="R22" s="27">
        <v>124</v>
      </c>
      <c r="S22" s="29">
        <v>206</v>
      </c>
      <c r="T22" s="25">
        <f t="shared" si="8"/>
        <v>0</v>
      </c>
      <c r="U22" s="27">
        <v>0</v>
      </c>
      <c r="V22" s="26">
        <v>0</v>
      </c>
    </row>
    <row r="23" spans="1:22" x14ac:dyDescent="0.3">
      <c r="A23" s="2" t="s">
        <v>60</v>
      </c>
      <c r="B23" s="39">
        <f t="shared" si="0"/>
        <v>53809</v>
      </c>
      <c r="C23" s="18">
        <f t="shared" si="4"/>
        <v>16712</v>
      </c>
      <c r="D23" s="27">
        <v>11405</v>
      </c>
      <c r="E23" s="27">
        <v>188</v>
      </c>
      <c r="F23" s="27">
        <v>856</v>
      </c>
      <c r="G23" s="52">
        <v>4263</v>
      </c>
      <c r="H23" s="21">
        <f t="shared" si="5"/>
        <v>36299</v>
      </c>
      <c r="I23" s="27">
        <v>35477</v>
      </c>
      <c r="J23" s="28">
        <v>4</v>
      </c>
      <c r="K23" s="28">
        <v>115</v>
      </c>
      <c r="L23" s="29">
        <v>703</v>
      </c>
      <c r="M23" s="23">
        <f t="shared" si="6"/>
        <v>299</v>
      </c>
      <c r="N23" s="27">
        <v>81</v>
      </c>
      <c r="O23" s="27">
        <v>11</v>
      </c>
      <c r="P23" s="28">
        <v>207</v>
      </c>
      <c r="Q23" s="24">
        <f t="shared" si="7"/>
        <v>499</v>
      </c>
      <c r="R23" s="27">
        <v>140</v>
      </c>
      <c r="S23" s="29">
        <v>359</v>
      </c>
      <c r="T23" s="25">
        <f t="shared" si="8"/>
        <v>0</v>
      </c>
      <c r="U23" s="27">
        <v>0</v>
      </c>
      <c r="V23" s="26">
        <v>0</v>
      </c>
    </row>
    <row r="24" spans="1:22" x14ac:dyDescent="0.3">
      <c r="A24" s="2" t="s">
        <v>61</v>
      </c>
      <c r="B24" s="39">
        <f t="shared" si="0"/>
        <v>132563</v>
      </c>
      <c r="C24" s="18">
        <f t="shared" si="4"/>
        <v>53149</v>
      </c>
      <c r="D24" s="27">
        <v>22506</v>
      </c>
      <c r="E24" s="27">
        <v>1302</v>
      </c>
      <c r="F24" s="27">
        <v>4808</v>
      </c>
      <c r="G24" s="52">
        <v>24533</v>
      </c>
      <c r="H24" s="21">
        <f t="shared" si="5"/>
        <v>76836</v>
      </c>
      <c r="I24" s="27">
        <v>73782</v>
      </c>
      <c r="J24" s="28">
        <v>4</v>
      </c>
      <c r="K24" s="28">
        <v>922</v>
      </c>
      <c r="L24" s="29">
        <v>2128</v>
      </c>
      <c r="M24" s="23">
        <f t="shared" si="6"/>
        <v>1555</v>
      </c>
      <c r="N24" s="27">
        <v>564</v>
      </c>
      <c r="O24" s="27">
        <v>118</v>
      </c>
      <c r="P24" s="28">
        <v>873</v>
      </c>
      <c r="Q24" s="24">
        <f t="shared" si="7"/>
        <v>1022</v>
      </c>
      <c r="R24" s="27">
        <v>563</v>
      </c>
      <c r="S24" s="29">
        <v>459</v>
      </c>
      <c r="T24" s="25">
        <f t="shared" si="8"/>
        <v>1</v>
      </c>
      <c r="U24" s="27">
        <v>1</v>
      </c>
      <c r="V24" s="26">
        <v>0</v>
      </c>
    </row>
    <row r="25" spans="1:22" x14ac:dyDescent="0.3">
      <c r="A25" s="2" t="s">
        <v>62</v>
      </c>
      <c r="B25" s="39">
        <f t="shared" si="0"/>
        <v>165114</v>
      </c>
      <c r="C25" s="18">
        <f t="shared" si="4"/>
        <v>71873</v>
      </c>
      <c r="D25" s="27">
        <v>24623</v>
      </c>
      <c r="E25" s="27">
        <v>932</v>
      </c>
      <c r="F25" s="27">
        <v>3630</v>
      </c>
      <c r="G25" s="52">
        <v>42688</v>
      </c>
      <c r="H25" s="21">
        <f t="shared" si="5"/>
        <v>90636</v>
      </c>
      <c r="I25" s="27">
        <v>86450</v>
      </c>
      <c r="J25" s="28">
        <v>59</v>
      </c>
      <c r="K25" s="28">
        <v>571</v>
      </c>
      <c r="L25" s="29">
        <v>3556</v>
      </c>
      <c r="M25" s="23">
        <f t="shared" si="6"/>
        <v>1761</v>
      </c>
      <c r="N25" s="27">
        <v>539</v>
      </c>
      <c r="O25" s="27">
        <v>127</v>
      </c>
      <c r="P25" s="28">
        <v>1095</v>
      </c>
      <c r="Q25" s="24">
        <f t="shared" si="7"/>
        <v>844</v>
      </c>
      <c r="R25" s="27">
        <v>341</v>
      </c>
      <c r="S25" s="29">
        <v>503</v>
      </c>
      <c r="T25" s="25">
        <f t="shared" si="8"/>
        <v>0</v>
      </c>
      <c r="U25" s="27">
        <v>0</v>
      </c>
      <c r="V25" s="26">
        <v>0</v>
      </c>
    </row>
    <row r="26" spans="1:22" x14ac:dyDescent="0.3">
      <c r="A26" s="2" t="s">
        <v>63</v>
      </c>
      <c r="B26" s="39">
        <f t="shared" si="0"/>
        <v>77348</v>
      </c>
      <c r="C26" s="18">
        <f t="shared" si="4"/>
        <v>41328</v>
      </c>
      <c r="D26" s="27">
        <v>9295</v>
      </c>
      <c r="E26" s="27">
        <v>602</v>
      </c>
      <c r="F26" s="27">
        <v>1785</v>
      </c>
      <c r="G26" s="52">
        <v>29646</v>
      </c>
      <c r="H26" s="21">
        <f t="shared" si="5"/>
        <v>34594</v>
      </c>
      <c r="I26" s="27">
        <v>32049</v>
      </c>
      <c r="J26" s="28">
        <v>1</v>
      </c>
      <c r="K26" s="28">
        <v>244</v>
      </c>
      <c r="L26" s="29">
        <v>2300</v>
      </c>
      <c r="M26" s="23">
        <f t="shared" si="6"/>
        <v>1068</v>
      </c>
      <c r="N26" s="27">
        <v>304</v>
      </c>
      <c r="O26" s="27">
        <v>111</v>
      </c>
      <c r="P26" s="28">
        <v>653</v>
      </c>
      <c r="Q26" s="24">
        <f t="shared" si="7"/>
        <v>358</v>
      </c>
      <c r="R26" s="27">
        <v>123</v>
      </c>
      <c r="S26" s="29">
        <v>235</v>
      </c>
      <c r="T26" s="25">
        <f t="shared" si="8"/>
        <v>0</v>
      </c>
      <c r="U26" s="27">
        <v>0</v>
      </c>
      <c r="V26" s="26">
        <v>0</v>
      </c>
    </row>
    <row r="27" spans="1:22" x14ac:dyDescent="0.3">
      <c r="A27" s="2" t="s">
        <v>28</v>
      </c>
      <c r="B27" s="39">
        <f t="shared" si="0"/>
        <v>59262</v>
      </c>
      <c r="C27" s="18">
        <f t="shared" si="4"/>
        <v>26016</v>
      </c>
      <c r="D27" s="27">
        <v>7867</v>
      </c>
      <c r="E27" s="27">
        <v>707</v>
      </c>
      <c r="F27" s="27">
        <v>1765</v>
      </c>
      <c r="G27" s="52">
        <v>15677</v>
      </c>
      <c r="H27" s="21">
        <f t="shared" si="5"/>
        <v>32265</v>
      </c>
      <c r="I27" s="27">
        <v>30496</v>
      </c>
      <c r="J27" s="28">
        <v>4</v>
      </c>
      <c r="K27" s="28">
        <v>341</v>
      </c>
      <c r="L27" s="29">
        <v>1424</v>
      </c>
      <c r="M27" s="23">
        <f t="shared" si="6"/>
        <v>531</v>
      </c>
      <c r="N27" s="27">
        <v>237</v>
      </c>
      <c r="O27" s="27">
        <v>62</v>
      </c>
      <c r="P27" s="28">
        <v>232</v>
      </c>
      <c r="Q27" s="24">
        <f t="shared" si="7"/>
        <v>450</v>
      </c>
      <c r="R27" s="27">
        <v>176</v>
      </c>
      <c r="S27" s="29">
        <v>274</v>
      </c>
      <c r="T27" s="25">
        <f t="shared" si="8"/>
        <v>0</v>
      </c>
      <c r="U27" s="27">
        <v>0</v>
      </c>
      <c r="V27" s="26">
        <v>0</v>
      </c>
    </row>
    <row r="28" spans="1:22" x14ac:dyDescent="0.3">
      <c r="A28" s="2" t="s">
        <v>64</v>
      </c>
      <c r="B28" s="39">
        <f t="shared" si="0"/>
        <v>82951</v>
      </c>
      <c r="C28" s="18">
        <f t="shared" si="4"/>
        <v>35428</v>
      </c>
      <c r="D28" s="27">
        <v>9450</v>
      </c>
      <c r="E28" s="27">
        <v>1456</v>
      </c>
      <c r="F28" s="27">
        <v>3279</v>
      </c>
      <c r="G28" s="52">
        <v>21243</v>
      </c>
      <c r="H28" s="21">
        <f t="shared" si="5"/>
        <v>45590</v>
      </c>
      <c r="I28" s="27">
        <v>42960</v>
      </c>
      <c r="J28" s="28">
        <v>32</v>
      </c>
      <c r="K28" s="28">
        <v>651</v>
      </c>
      <c r="L28" s="29">
        <v>1947</v>
      </c>
      <c r="M28" s="23">
        <f t="shared" si="6"/>
        <v>1167</v>
      </c>
      <c r="N28" s="27">
        <v>265</v>
      </c>
      <c r="O28" s="27">
        <v>328</v>
      </c>
      <c r="P28" s="28">
        <v>574</v>
      </c>
      <c r="Q28" s="24">
        <f t="shared" si="7"/>
        <v>766</v>
      </c>
      <c r="R28" s="27">
        <v>340</v>
      </c>
      <c r="S28" s="29">
        <v>426</v>
      </c>
      <c r="T28" s="25">
        <f t="shared" si="8"/>
        <v>0</v>
      </c>
      <c r="U28" s="27">
        <v>0</v>
      </c>
      <c r="V28" s="26">
        <v>0</v>
      </c>
    </row>
    <row r="29" spans="1:22" x14ac:dyDescent="0.3">
      <c r="A29" s="2" t="s">
        <v>65</v>
      </c>
      <c r="B29" s="39">
        <f t="shared" si="0"/>
        <v>149513</v>
      </c>
      <c r="C29" s="18">
        <f t="shared" si="4"/>
        <v>78602</v>
      </c>
      <c r="D29" s="27">
        <v>17289</v>
      </c>
      <c r="E29" s="27">
        <v>1486</v>
      </c>
      <c r="F29" s="27">
        <v>3601</v>
      </c>
      <c r="G29" s="52">
        <v>56226</v>
      </c>
      <c r="H29" s="21">
        <f t="shared" si="5"/>
        <v>67680</v>
      </c>
      <c r="I29" s="27">
        <v>62749</v>
      </c>
      <c r="J29" s="28">
        <v>12</v>
      </c>
      <c r="K29" s="28">
        <v>701</v>
      </c>
      <c r="L29" s="29">
        <v>4218</v>
      </c>
      <c r="M29" s="23">
        <f t="shared" si="6"/>
        <v>2357</v>
      </c>
      <c r="N29" s="27">
        <v>571</v>
      </c>
      <c r="O29" s="27">
        <v>257</v>
      </c>
      <c r="P29" s="28">
        <v>1529</v>
      </c>
      <c r="Q29" s="24">
        <f t="shared" si="7"/>
        <v>872</v>
      </c>
      <c r="R29" s="27">
        <v>220</v>
      </c>
      <c r="S29" s="29">
        <v>652</v>
      </c>
      <c r="T29" s="25">
        <f t="shared" si="8"/>
        <v>2</v>
      </c>
      <c r="U29" s="27">
        <v>2</v>
      </c>
      <c r="V29" s="26">
        <v>0</v>
      </c>
    </row>
    <row r="30" spans="1:22" x14ac:dyDescent="0.3">
      <c r="A30" s="2" t="s">
        <v>66</v>
      </c>
      <c r="B30" s="39">
        <f t="shared" si="0"/>
        <v>101521</v>
      </c>
      <c r="C30" s="18">
        <f t="shared" si="4"/>
        <v>48542</v>
      </c>
      <c r="D30" s="27">
        <v>12289</v>
      </c>
      <c r="E30" s="27">
        <v>1079</v>
      </c>
      <c r="F30" s="27">
        <v>3219</v>
      </c>
      <c r="G30" s="52">
        <v>31955</v>
      </c>
      <c r="H30" s="21">
        <f t="shared" si="5"/>
        <v>51065</v>
      </c>
      <c r="I30" s="27">
        <v>48201</v>
      </c>
      <c r="J30" s="28">
        <v>17</v>
      </c>
      <c r="K30" s="28">
        <v>551</v>
      </c>
      <c r="L30" s="29">
        <v>2296</v>
      </c>
      <c r="M30" s="23">
        <f t="shared" si="6"/>
        <v>1194</v>
      </c>
      <c r="N30" s="27">
        <v>395</v>
      </c>
      <c r="O30" s="27">
        <v>151</v>
      </c>
      <c r="P30" s="28">
        <v>648</v>
      </c>
      <c r="Q30" s="24">
        <f t="shared" si="7"/>
        <v>720</v>
      </c>
      <c r="R30" s="27">
        <v>172</v>
      </c>
      <c r="S30" s="29">
        <v>548</v>
      </c>
      <c r="T30" s="25">
        <f t="shared" si="8"/>
        <v>0</v>
      </c>
      <c r="U30" s="27">
        <v>0</v>
      </c>
      <c r="V30" s="26">
        <v>0</v>
      </c>
    </row>
    <row r="31" spans="1:22" x14ac:dyDescent="0.3">
      <c r="A31" s="2" t="s">
        <v>67</v>
      </c>
      <c r="B31" s="39">
        <f t="shared" si="0"/>
        <v>86375</v>
      </c>
      <c r="C31" s="18">
        <f t="shared" si="4"/>
        <v>41887</v>
      </c>
      <c r="D31" s="27">
        <v>10098</v>
      </c>
      <c r="E31" s="27">
        <v>871</v>
      </c>
      <c r="F31" s="27">
        <v>2047</v>
      </c>
      <c r="G31" s="52">
        <v>28871</v>
      </c>
      <c r="H31" s="21">
        <f t="shared" si="5"/>
        <v>42633</v>
      </c>
      <c r="I31" s="27">
        <v>40119</v>
      </c>
      <c r="J31" s="28">
        <v>4</v>
      </c>
      <c r="K31" s="28">
        <v>297</v>
      </c>
      <c r="L31" s="29">
        <v>2213</v>
      </c>
      <c r="M31" s="23">
        <f t="shared" si="6"/>
        <v>1199</v>
      </c>
      <c r="N31" s="27">
        <v>336</v>
      </c>
      <c r="O31" s="27">
        <v>136</v>
      </c>
      <c r="P31" s="28">
        <v>727</v>
      </c>
      <c r="Q31" s="24">
        <f t="shared" si="7"/>
        <v>656</v>
      </c>
      <c r="R31" s="27">
        <v>195</v>
      </c>
      <c r="S31" s="29">
        <v>461</v>
      </c>
      <c r="T31" s="25">
        <f t="shared" si="8"/>
        <v>0</v>
      </c>
      <c r="U31" s="27">
        <v>0</v>
      </c>
      <c r="V31" s="26">
        <v>0</v>
      </c>
    </row>
    <row r="32" spans="1:22" x14ac:dyDescent="0.3">
      <c r="A32" s="2" t="s">
        <v>68</v>
      </c>
      <c r="B32" s="39">
        <f t="shared" si="0"/>
        <v>58286</v>
      </c>
      <c r="C32" s="18">
        <f t="shared" si="4"/>
        <v>35414</v>
      </c>
      <c r="D32" s="27">
        <v>5073</v>
      </c>
      <c r="E32" s="27">
        <v>351</v>
      </c>
      <c r="F32" s="27">
        <v>772</v>
      </c>
      <c r="G32" s="52">
        <v>29218</v>
      </c>
      <c r="H32" s="21">
        <f t="shared" si="5"/>
        <v>21947</v>
      </c>
      <c r="I32" s="27">
        <v>19113</v>
      </c>
      <c r="J32" s="28">
        <v>4</v>
      </c>
      <c r="K32" s="28">
        <v>80</v>
      </c>
      <c r="L32" s="29">
        <v>2750</v>
      </c>
      <c r="M32" s="23">
        <f t="shared" si="6"/>
        <v>764</v>
      </c>
      <c r="N32" s="27">
        <v>156</v>
      </c>
      <c r="O32" s="27">
        <v>87</v>
      </c>
      <c r="P32" s="28">
        <v>521</v>
      </c>
      <c r="Q32" s="24">
        <f t="shared" si="7"/>
        <v>161</v>
      </c>
      <c r="R32" s="27">
        <v>44</v>
      </c>
      <c r="S32" s="29">
        <v>117</v>
      </c>
      <c r="T32" s="68">
        <f t="shared" si="8"/>
        <v>0</v>
      </c>
      <c r="U32" s="27">
        <v>0</v>
      </c>
      <c r="V32" s="30">
        <v>0</v>
      </c>
    </row>
    <row r="33" spans="1:22" ht="17.25" thickBot="1" x14ac:dyDescent="0.35">
      <c r="A33" s="3" t="s">
        <v>69</v>
      </c>
      <c r="B33" s="40">
        <f t="shared" si="0"/>
        <v>26538</v>
      </c>
      <c r="C33" s="50">
        <f t="shared" si="4"/>
        <v>10539</v>
      </c>
      <c r="D33" s="31">
        <v>3431</v>
      </c>
      <c r="E33" s="31">
        <v>264</v>
      </c>
      <c r="F33" s="31">
        <v>727</v>
      </c>
      <c r="G33" s="53">
        <v>6117</v>
      </c>
      <c r="H33" s="33">
        <f>I33+L33+J33+K33</f>
        <v>15733</v>
      </c>
      <c r="I33" s="31">
        <v>15084</v>
      </c>
      <c r="J33" s="32">
        <v>2</v>
      </c>
      <c r="K33" s="32">
        <v>123</v>
      </c>
      <c r="L33" s="34">
        <v>524</v>
      </c>
      <c r="M33" s="35">
        <f t="shared" si="6"/>
        <v>226</v>
      </c>
      <c r="N33" s="31">
        <v>77</v>
      </c>
      <c r="O33" s="31">
        <v>41</v>
      </c>
      <c r="P33" s="32">
        <v>108</v>
      </c>
      <c r="Q33" s="36">
        <f t="shared" si="7"/>
        <v>40</v>
      </c>
      <c r="R33" s="31">
        <v>0</v>
      </c>
      <c r="S33" s="34">
        <v>40</v>
      </c>
      <c r="T33" s="69">
        <f t="shared" si="8"/>
        <v>0</v>
      </c>
      <c r="U33" s="31">
        <v>0</v>
      </c>
      <c r="V33" s="70">
        <v>0</v>
      </c>
    </row>
  </sheetData>
  <mergeCells count="9">
    <mergeCell ref="A1:V1"/>
    <mergeCell ref="A2:C2"/>
    <mergeCell ref="A4:A5"/>
    <mergeCell ref="B4:B5"/>
    <mergeCell ref="C4:G4"/>
    <mergeCell ref="H4:L4"/>
    <mergeCell ref="M4:P4"/>
    <mergeCell ref="Q4:S4"/>
    <mergeCell ref="T4:V4"/>
  </mergeCells>
  <phoneticPr fontId="1" type="noConversion"/>
  <pageMargins left="0.7" right="0.7" top="0.75" bottom="0.75" header="0.3" footer="0.3"/>
  <pageSetup paperSize="9" orientation="portrait" r:id="rId1"/>
  <ignoredErrors>
    <ignoredError sqref="T6 Q6 M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DB31F-6A53-429B-955E-A335712B6947}">
  <dimension ref="A1:V17"/>
  <sheetViews>
    <sheetView zoomScale="85" zoomScaleNormal="85" workbookViewId="0">
      <selection sqref="A1:V1"/>
    </sheetView>
  </sheetViews>
  <sheetFormatPr defaultRowHeight="16.5" x14ac:dyDescent="0.3"/>
  <cols>
    <col min="1" max="1" width="15.125" bestFit="1" customWidth="1"/>
    <col min="2" max="2" width="11.375" bestFit="1" customWidth="1"/>
    <col min="3" max="3" width="10.375" bestFit="1" customWidth="1"/>
    <col min="8" max="9" width="10.375" bestFit="1" customWidth="1"/>
  </cols>
  <sheetData>
    <row r="1" spans="1:22" ht="33.75" x14ac:dyDescent="0.3">
      <c r="A1" s="120" t="s">
        <v>82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2"/>
    </row>
    <row r="2" spans="1:22" x14ac:dyDescent="0.3">
      <c r="A2" s="101" t="s">
        <v>92</v>
      </c>
      <c r="B2" s="101"/>
      <c r="C2" s="101"/>
    </row>
    <row r="3" spans="1:22" ht="17.25" thickBot="1" x14ac:dyDescent="0.35"/>
    <row r="4" spans="1:22" x14ac:dyDescent="0.3">
      <c r="A4" s="97" t="s">
        <v>0</v>
      </c>
      <c r="B4" s="99" t="s">
        <v>1</v>
      </c>
      <c r="C4" s="102" t="s">
        <v>2</v>
      </c>
      <c r="D4" s="103"/>
      <c r="E4" s="103"/>
      <c r="F4" s="103"/>
      <c r="G4" s="103"/>
      <c r="H4" s="104" t="s">
        <v>3</v>
      </c>
      <c r="I4" s="105"/>
      <c r="J4" s="106"/>
      <c r="K4" s="106"/>
      <c r="L4" s="107"/>
      <c r="M4" s="108" t="s">
        <v>81</v>
      </c>
      <c r="N4" s="109"/>
      <c r="O4" s="109"/>
      <c r="P4" s="110"/>
      <c r="Q4" s="111" t="s">
        <v>5</v>
      </c>
      <c r="R4" s="112"/>
      <c r="S4" s="113"/>
      <c r="T4" s="114" t="s">
        <v>6</v>
      </c>
      <c r="U4" s="115"/>
      <c r="V4" s="116"/>
    </row>
    <row r="5" spans="1:22" ht="17.25" thickBot="1" x14ac:dyDescent="0.35">
      <c r="A5" s="98"/>
      <c r="B5" s="100"/>
      <c r="C5" s="4" t="s">
        <v>7</v>
      </c>
      <c r="D5" s="5" t="s">
        <v>8</v>
      </c>
      <c r="E5" s="5" t="s">
        <v>9</v>
      </c>
      <c r="F5" s="5" t="s">
        <v>80</v>
      </c>
      <c r="G5" s="5" t="s">
        <v>10</v>
      </c>
      <c r="H5" s="6" t="s">
        <v>7</v>
      </c>
      <c r="I5" s="7" t="s">
        <v>8</v>
      </c>
      <c r="J5" s="56" t="s">
        <v>79</v>
      </c>
      <c r="K5" s="56" t="s">
        <v>72</v>
      </c>
      <c r="L5" s="8" t="s">
        <v>10</v>
      </c>
      <c r="M5" s="9" t="s">
        <v>7</v>
      </c>
      <c r="N5" s="10" t="s">
        <v>8</v>
      </c>
      <c r="O5" s="10" t="s">
        <v>9</v>
      </c>
      <c r="P5" s="11" t="s">
        <v>10</v>
      </c>
      <c r="Q5" s="12" t="s">
        <v>7</v>
      </c>
      <c r="R5" s="13" t="s">
        <v>8</v>
      </c>
      <c r="S5" s="14" t="s">
        <v>11</v>
      </c>
      <c r="T5" s="15" t="s">
        <v>7</v>
      </c>
      <c r="U5" s="16" t="s">
        <v>12</v>
      </c>
      <c r="V5" s="17" t="s">
        <v>13</v>
      </c>
    </row>
    <row r="6" spans="1:22" ht="17.25" thickTop="1" x14ac:dyDescent="0.3">
      <c r="A6" s="76" t="s">
        <v>1</v>
      </c>
      <c r="B6" s="75">
        <f>C6+H6+M6+Q6+T6</f>
        <v>2077582</v>
      </c>
      <c r="C6" s="87">
        <f>D6+E6+F6+G6</f>
        <v>672211</v>
      </c>
      <c r="D6" s="45">
        <f>SUM(D7:D17)</f>
        <v>343052</v>
      </c>
      <c r="E6" s="45">
        <f t="shared" ref="E6:F6" si="0">SUM(E7:E17)</f>
        <v>23401</v>
      </c>
      <c r="F6" s="45">
        <f t="shared" si="0"/>
        <v>57816</v>
      </c>
      <c r="G6" s="54">
        <f>SUM(G7:G17)</f>
        <v>247942</v>
      </c>
      <c r="H6" s="46">
        <f>I6+L6+J6+K6</f>
        <v>1370605</v>
      </c>
      <c r="I6" s="45">
        <f>SUM(I7:I17)</f>
        <v>1333997</v>
      </c>
      <c r="J6" s="45">
        <f t="shared" ref="J6:K6" si="1">SUM(J7:J17)</f>
        <v>418</v>
      </c>
      <c r="K6" s="45">
        <f t="shared" si="1"/>
        <v>12843</v>
      </c>
      <c r="L6" s="54">
        <f>SUM(L7:L17)</f>
        <v>23347</v>
      </c>
      <c r="M6" s="47">
        <f>N6+O6+P6</f>
        <v>18535</v>
      </c>
      <c r="N6" s="45">
        <f>SUM(N7:N17)</f>
        <v>6894</v>
      </c>
      <c r="O6" s="45">
        <f>SUM(O7:O17)</f>
        <v>2686</v>
      </c>
      <c r="P6" s="45">
        <f>SUM(P7:P17)</f>
        <v>8955</v>
      </c>
      <c r="Q6" s="48">
        <f>R6+S6</f>
        <v>16226</v>
      </c>
      <c r="R6" s="45">
        <f>SUM(R7:R17)</f>
        <v>16046</v>
      </c>
      <c r="S6" s="54">
        <f>SUM(S7:S17)</f>
        <v>180</v>
      </c>
      <c r="T6" s="49">
        <f>U6+V6</f>
        <v>5</v>
      </c>
      <c r="U6" s="45">
        <f>SUM(U7:U17)</f>
        <v>5</v>
      </c>
      <c r="V6" s="55">
        <f>SUM(V7:V17)</f>
        <v>0</v>
      </c>
    </row>
    <row r="7" spans="1:22" x14ac:dyDescent="0.3">
      <c r="A7" s="88" t="s">
        <v>83</v>
      </c>
      <c r="B7" s="39">
        <f t="shared" ref="B7:B15" si="2">C7+H7+M7+Q7+T7</f>
        <v>163178</v>
      </c>
      <c r="C7" s="81">
        <f t="shared" ref="C7:C15" si="3">D7+E7+F7+G7</f>
        <v>52144</v>
      </c>
      <c r="D7" s="19">
        <v>26755</v>
      </c>
      <c r="E7" s="86">
        <v>1787</v>
      </c>
      <c r="F7" s="19">
        <v>4693</v>
      </c>
      <c r="G7" s="22">
        <v>18909</v>
      </c>
      <c r="H7" s="21">
        <f t="shared" ref="H7:H15" si="4">I7+L7+J7+K7</f>
        <v>109591</v>
      </c>
      <c r="I7" s="19">
        <v>106848</v>
      </c>
      <c r="J7" s="19">
        <v>13</v>
      </c>
      <c r="K7" s="19">
        <v>951</v>
      </c>
      <c r="L7" s="22">
        <v>1779</v>
      </c>
      <c r="M7" s="85">
        <f t="shared" ref="M7:M15" si="5">N7+O7+P7</f>
        <v>899</v>
      </c>
      <c r="N7" s="19">
        <v>316</v>
      </c>
      <c r="O7" s="19">
        <v>84</v>
      </c>
      <c r="P7" s="80">
        <v>499</v>
      </c>
      <c r="Q7" s="59">
        <f t="shared" ref="Q7:Q15" si="6">R7+S7</f>
        <v>544</v>
      </c>
      <c r="R7" s="19">
        <v>544</v>
      </c>
      <c r="S7" s="80">
        <v>0</v>
      </c>
      <c r="T7" s="68">
        <f t="shared" ref="T7:T15" si="7">U7+V7</f>
        <v>0</v>
      </c>
      <c r="U7" s="19">
        <v>0</v>
      </c>
      <c r="V7" s="93">
        <v>0</v>
      </c>
    </row>
    <row r="8" spans="1:22" x14ac:dyDescent="0.3">
      <c r="A8" s="83" t="s">
        <v>84</v>
      </c>
      <c r="B8" s="39">
        <f t="shared" si="2"/>
        <v>105447</v>
      </c>
      <c r="C8" s="81">
        <f t="shared" si="3"/>
        <v>35457</v>
      </c>
      <c r="D8" s="27">
        <v>17725</v>
      </c>
      <c r="E8" s="27">
        <v>1057</v>
      </c>
      <c r="F8" s="27">
        <v>2813</v>
      </c>
      <c r="G8" s="80">
        <v>13862</v>
      </c>
      <c r="H8" s="21">
        <f t="shared" si="4"/>
        <v>68631</v>
      </c>
      <c r="I8" s="27">
        <v>66764</v>
      </c>
      <c r="J8" s="27">
        <v>21</v>
      </c>
      <c r="K8" s="27">
        <v>614</v>
      </c>
      <c r="L8" s="29">
        <v>1232</v>
      </c>
      <c r="M8" s="85">
        <f t="shared" si="5"/>
        <v>798</v>
      </c>
      <c r="N8" s="27">
        <v>301</v>
      </c>
      <c r="O8" s="27">
        <v>119</v>
      </c>
      <c r="P8" s="29">
        <v>378</v>
      </c>
      <c r="Q8" s="59">
        <f t="shared" si="6"/>
        <v>561</v>
      </c>
      <c r="R8" s="27">
        <v>561</v>
      </c>
      <c r="S8" s="29">
        <v>0</v>
      </c>
      <c r="T8" s="68">
        <f t="shared" si="7"/>
        <v>0</v>
      </c>
      <c r="U8" s="27">
        <v>0</v>
      </c>
      <c r="V8" s="30">
        <v>0</v>
      </c>
    </row>
    <row r="9" spans="1:22" x14ac:dyDescent="0.3">
      <c r="A9" s="89" t="s">
        <v>85</v>
      </c>
      <c r="B9" s="39">
        <f t="shared" si="2"/>
        <v>210673</v>
      </c>
      <c r="C9" s="81">
        <f t="shared" si="3"/>
        <v>68696</v>
      </c>
      <c r="D9" s="27">
        <v>41220</v>
      </c>
      <c r="E9" s="27">
        <v>1482</v>
      </c>
      <c r="F9" s="27">
        <v>3781</v>
      </c>
      <c r="G9" s="77">
        <v>22213</v>
      </c>
      <c r="H9" s="21">
        <f t="shared" si="4"/>
        <v>138136</v>
      </c>
      <c r="I9" s="27">
        <v>135099</v>
      </c>
      <c r="J9" s="27">
        <v>4</v>
      </c>
      <c r="K9" s="27">
        <v>878</v>
      </c>
      <c r="L9" s="80">
        <v>2155</v>
      </c>
      <c r="M9" s="85">
        <f t="shared" si="5"/>
        <v>1592</v>
      </c>
      <c r="N9" s="27">
        <v>571</v>
      </c>
      <c r="O9" s="27">
        <v>139</v>
      </c>
      <c r="P9" s="80">
        <v>882</v>
      </c>
      <c r="Q9" s="59">
        <f t="shared" si="6"/>
        <v>2247</v>
      </c>
      <c r="R9" s="27">
        <v>2247</v>
      </c>
      <c r="S9" s="80">
        <v>0</v>
      </c>
      <c r="T9" s="68">
        <f t="shared" si="7"/>
        <v>2</v>
      </c>
      <c r="U9" s="27">
        <v>2</v>
      </c>
      <c r="V9" s="30">
        <v>0</v>
      </c>
    </row>
    <row r="10" spans="1:22" x14ac:dyDescent="0.3">
      <c r="A10" s="90" t="s">
        <v>86</v>
      </c>
      <c r="B10" s="39">
        <f t="shared" si="2"/>
        <v>303856</v>
      </c>
      <c r="C10" s="81">
        <f t="shared" si="3"/>
        <v>93145</v>
      </c>
      <c r="D10" s="27">
        <v>50276</v>
      </c>
      <c r="E10" s="27">
        <v>2589</v>
      </c>
      <c r="F10" s="27">
        <v>6788</v>
      </c>
      <c r="G10" s="77">
        <v>33492</v>
      </c>
      <c r="H10" s="21">
        <f t="shared" si="4"/>
        <v>205498</v>
      </c>
      <c r="I10" s="27">
        <v>200495</v>
      </c>
      <c r="J10" s="27">
        <v>56</v>
      </c>
      <c r="K10" s="27">
        <v>1786</v>
      </c>
      <c r="L10" s="29">
        <v>3161</v>
      </c>
      <c r="M10" s="85">
        <f t="shared" si="5"/>
        <v>2746</v>
      </c>
      <c r="N10" s="27">
        <v>1093</v>
      </c>
      <c r="O10" s="27">
        <v>335</v>
      </c>
      <c r="P10" s="29">
        <v>1318</v>
      </c>
      <c r="Q10" s="59">
        <f t="shared" si="6"/>
        <v>2466</v>
      </c>
      <c r="R10" s="27">
        <v>2466</v>
      </c>
      <c r="S10" s="29">
        <v>0</v>
      </c>
      <c r="T10" s="68">
        <f t="shared" si="7"/>
        <v>1</v>
      </c>
      <c r="U10" s="27">
        <v>1</v>
      </c>
      <c r="V10" s="93">
        <v>0</v>
      </c>
    </row>
    <row r="11" spans="1:22" x14ac:dyDescent="0.3">
      <c r="A11" s="90" t="s">
        <v>87</v>
      </c>
      <c r="B11" s="39">
        <f t="shared" si="2"/>
        <v>279483</v>
      </c>
      <c r="C11" s="81">
        <f t="shared" si="3"/>
        <v>89453</v>
      </c>
      <c r="D11" s="27">
        <v>42222</v>
      </c>
      <c r="E11" s="27">
        <v>3521</v>
      </c>
      <c r="F11" s="27">
        <v>8499</v>
      </c>
      <c r="G11" s="29">
        <v>35211</v>
      </c>
      <c r="H11" s="21">
        <f t="shared" si="4"/>
        <v>184912</v>
      </c>
      <c r="I11" s="27">
        <v>179753</v>
      </c>
      <c r="J11" s="27">
        <v>66</v>
      </c>
      <c r="K11" s="27">
        <v>2000</v>
      </c>
      <c r="L11" s="80">
        <v>3093</v>
      </c>
      <c r="M11" s="85">
        <f t="shared" si="5"/>
        <v>2646</v>
      </c>
      <c r="N11" s="27">
        <v>979</v>
      </c>
      <c r="O11" s="27">
        <v>365</v>
      </c>
      <c r="P11" s="29">
        <v>1302</v>
      </c>
      <c r="Q11" s="59">
        <f t="shared" si="6"/>
        <v>2472</v>
      </c>
      <c r="R11" s="27">
        <v>2472</v>
      </c>
      <c r="S11" s="29">
        <v>0</v>
      </c>
      <c r="T11" s="68">
        <f t="shared" si="7"/>
        <v>0</v>
      </c>
      <c r="U11" s="27">
        <v>0</v>
      </c>
      <c r="V11" s="30">
        <v>0</v>
      </c>
    </row>
    <row r="12" spans="1:22" x14ac:dyDescent="0.3">
      <c r="A12" s="90" t="s">
        <v>88</v>
      </c>
      <c r="B12" s="39">
        <f t="shared" si="2"/>
        <v>291908</v>
      </c>
      <c r="C12" s="81">
        <f t="shared" si="3"/>
        <v>93718</v>
      </c>
      <c r="D12" s="27">
        <v>43955</v>
      </c>
      <c r="E12" s="27">
        <v>5401</v>
      </c>
      <c r="F12" s="27">
        <v>12311</v>
      </c>
      <c r="G12" s="80">
        <v>32051</v>
      </c>
      <c r="H12" s="21">
        <f t="shared" si="4"/>
        <v>193447</v>
      </c>
      <c r="I12" s="27">
        <v>188027</v>
      </c>
      <c r="J12" s="27">
        <v>127</v>
      </c>
      <c r="K12" s="27">
        <v>2651</v>
      </c>
      <c r="L12" s="77">
        <v>2642</v>
      </c>
      <c r="M12" s="85">
        <f t="shared" si="5"/>
        <v>3002</v>
      </c>
      <c r="N12" s="27">
        <v>1229</v>
      </c>
      <c r="O12" s="27">
        <v>591</v>
      </c>
      <c r="P12" s="80">
        <v>1182</v>
      </c>
      <c r="Q12" s="59">
        <f t="shared" si="6"/>
        <v>1740</v>
      </c>
      <c r="R12" s="27">
        <v>1740</v>
      </c>
      <c r="S12" s="29">
        <v>0</v>
      </c>
      <c r="T12" s="68">
        <f t="shared" si="7"/>
        <v>1</v>
      </c>
      <c r="U12" s="27">
        <v>1</v>
      </c>
      <c r="V12" s="30">
        <v>0</v>
      </c>
    </row>
    <row r="13" spans="1:22" x14ac:dyDescent="0.3">
      <c r="A13" s="83" t="s">
        <v>89</v>
      </c>
      <c r="B13" s="39">
        <f t="shared" si="2"/>
        <v>113936</v>
      </c>
      <c r="C13" s="81">
        <f t="shared" si="3"/>
        <v>38771</v>
      </c>
      <c r="D13" s="27">
        <v>16536</v>
      </c>
      <c r="E13" s="27">
        <v>1775</v>
      </c>
      <c r="F13" s="27">
        <v>3679</v>
      </c>
      <c r="G13" s="29">
        <v>16781</v>
      </c>
      <c r="H13" s="21">
        <f t="shared" si="4"/>
        <v>73306</v>
      </c>
      <c r="I13" s="27">
        <v>70626</v>
      </c>
      <c r="J13" s="27">
        <v>49</v>
      </c>
      <c r="K13" s="27">
        <v>941</v>
      </c>
      <c r="L13" s="77">
        <v>1690</v>
      </c>
      <c r="M13" s="85">
        <f t="shared" si="5"/>
        <v>1192</v>
      </c>
      <c r="N13" s="27">
        <v>345</v>
      </c>
      <c r="O13" s="27">
        <v>315</v>
      </c>
      <c r="P13" s="29">
        <v>532</v>
      </c>
      <c r="Q13" s="59">
        <f t="shared" si="6"/>
        <v>666</v>
      </c>
      <c r="R13" s="27">
        <v>632</v>
      </c>
      <c r="S13" s="80">
        <v>34</v>
      </c>
      <c r="T13" s="68">
        <f t="shared" si="7"/>
        <v>1</v>
      </c>
      <c r="U13" s="27">
        <v>1</v>
      </c>
      <c r="V13" s="30">
        <v>0</v>
      </c>
    </row>
    <row r="14" spans="1:22" x14ac:dyDescent="0.3">
      <c r="A14" s="89" t="s">
        <v>90</v>
      </c>
      <c r="B14" s="39">
        <f t="shared" si="2"/>
        <v>201724</v>
      </c>
      <c r="C14" s="81">
        <f t="shared" si="3"/>
        <v>65115</v>
      </c>
      <c r="D14" s="27">
        <v>33798</v>
      </c>
      <c r="E14" s="27">
        <v>2063</v>
      </c>
      <c r="F14" s="27">
        <v>5307</v>
      </c>
      <c r="G14" s="80">
        <v>23947</v>
      </c>
      <c r="H14" s="21">
        <f t="shared" si="4"/>
        <v>132224</v>
      </c>
      <c r="I14" s="27">
        <v>129267</v>
      </c>
      <c r="J14" s="27">
        <v>27</v>
      </c>
      <c r="K14" s="27">
        <v>994</v>
      </c>
      <c r="L14" s="77">
        <v>1936</v>
      </c>
      <c r="M14" s="85">
        <f t="shared" si="5"/>
        <v>1997</v>
      </c>
      <c r="N14" s="27">
        <v>712</v>
      </c>
      <c r="O14" s="27">
        <v>313</v>
      </c>
      <c r="P14" s="29">
        <v>972</v>
      </c>
      <c r="Q14" s="59">
        <f t="shared" si="6"/>
        <v>2388</v>
      </c>
      <c r="R14" s="27">
        <v>2359</v>
      </c>
      <c r="S14" s="29">
        <v>29</v>
      </c>
      <c r="T14" s="68">
        <f t="shared" si="7"/>
        <v>0</v>
      </c>
      <c r="U14" s="27">
        <v>0</v>
      </c>
      <c r="V14" s="93">
        <v>0</v>
      </c>
    </row>
    <row r="15" spans="1:22" x14ac:dyDescent="0.3">
      <c r="A15" s="90" t="s">
        <v>91</v>
      </c>
      <c r="B15" s="39">
        <f t="shared" si="2"/>
        <v>154371</v>
      </c>
      <c r="C15" s="81">
        <f t="shared" si="3"/>
        <v>47105</v>
      </c>
      <c r="D15" s="78">
        <v>25789</v>
      </c>
      <c r="E15" s="78">
        <v>1218</v>
      </c>
      <c r="F15" s="78">
        <v>3009</v>
      </c>
      <c r="G15" s="29">
        <v>17089</v>
      </c>
      <c r="H15" s="21">
        <f t="shared" si="4"/>
        <v>104080</v>
      </c>
      <c r="I15" s="27">
        <v>101528</v>
      </c>
      <c r="J15" s="27">
        <v>28</v>
      </c>
      <c r="K15" s="27">
        <v>667</v>
      </c>
      <c r="L15" s="29">
        <v>1857</v>
      </c>
      <c r="M15" s="85">
        <f t="shared" si="5"/>
        <v>1210</v>
      </c>
      <c r="N15" s="27">
        <v>397</v>
      </c>
      <c r="O15" s="27">
        <v>127</v>
      </c>
      <c r="P15" s="29">
        <v>686</v>
      </c>
      <c r="Q15" s="59">
        <f t="shared" si="6"/>
        <v>1976</v>
      </c>
      <c r="R15" s="27">
        <v>1916</v>
      </c>
      <c r="S15" s="29">
        <v>60</v>
      </c>
      <c r="T15" s="68">
        <f t="shared" si="7"/>
        <v>0</v>
      </c>
      <c r="U15" s="27">
        <v>0</v>
      </c>
      <c r="V15" s="30">
        <v>0</v>
      </c>
    </row>
    <row r="16" spans="1:22" x14ac:dyDescent="0.3">
      <c r="A16" s="83" t="s">
        <v>78</v>
      </c>
      <c r="B16" s="39">
        <f>C16+H16+M16+Q16+T16</f>
        <v>131558</v>
      </c>
      <c r="C16" s="81">
        <f>D16+E16+F16+G16</f>
        <v>46001</v>
      </c>
      <c r="D16" s="27">
        <v>21858</v>
      </c>
      <c r="E16" s="27">
        <v>1559</v>
      </c>
      <c r="F16" s="27">
        <v>3472</v>
      </c>
      <c r="G16" s="79">
        <v>19112</v>
      </c>
      <c r="H16" s="21">
        <f>I16+L16+J16+K16</f>
        <v>83770</v>
      </c>
      <c r="I16" s="19">
        <v>80981</v>
      </c>
      <c r="J16" s="20">
        <v>22</v>
      </c>
      <c r="K16" s="20">
        <v>717</v>
      </c>
      <c r="L16" s="29">
        <v>2050</v>
      </c>
      <c r="M16" s="85">
        <f>N16+O16+P16</f>
        <v>1101</v>
      </c>
      <c r="N16" s="19">
        <v>376</v>
      </c>
      <c r="O16" s="19">
        <v>165</v>
      </c>
      <c r="P16" s="20">
        <v>560</v>
      </c>
      <c r="Q16" s="59">
        <f>R16+S16</f>
        <v>686</v>
      </c>
      <c r="R16" s="19">
        <v>663</v>
      </c>
      <c r="S16" s="29">
        <v>23</v>
      </c>
      <c r="T16" s="68">
        <f>U16+V16</f>
        <v>0</v>
      </c>
      <c r="U16" s="19">
        <v>0</v>
      </c>
      <c r="V16" s="30">
        <v>0</v>
      </c>
    </row>
    <row r="17" spans="1:22" ht="17.25" thickBot="1" x14ac:dyDescent="0.35">
      <c r="A17" s="84" t="s">
        <v>77</v>
      </c>
      <c r="B17" s="40">
        <f>C17+H17+M17+Q17+T17</f>
        <v>121448</v>
      </c>
      <c r="C17" s="82">
        <f>D17+E17+F17+G17</f>
        <v>42606</v>
      </c>
      <c r="D17" s="31">
        <v>22918</v>
      </c>
      <c r="E17" s="31">
        <v>949</v>
      </c>
      <c r="F17" s="31">
        <v>3464</v>
      </c>
      <c r="G17" s="34">
        <v>15275</v>
      </c>
      <c r="H17" s="74">
        <f>I17+L17+J17+K17</f>
        <v>77010</v>
      </c>
      <c r="I17" s="31">
        <v>74609</v>
      </c>
      <c r="J17" s="32">
        <v>5</v>
      </c>
      <c r="K17" s="32">
        <v>644</v>
      </c>
      <c r="L17" s="34">
        <v>1752</v>
      </c>
      <c r="M17" s="73">
        <f>N17+O17+P17</f>
        <v>1352</v>
      </c>
      <c r="N17" s="31">
        <v>575</v>
      </c>
      <c r="O17" s="31">
        <v>133</v>
      </c>
      <c r="P17" s="32">
        <v>644</v>
      </c>
      <c r="Q17" s="72">
        <f>R17+S17</f>
        <v>480</v>
      </c>
      <c r="R17" s="31">
        <v>446</v>
      </c>
      <c r="S17" s="34">
        <v>34</v>
      </c>
      <c r="T17" s="71">
        <f>U17+V17</f>
        <v>0</v>
      </c>
      <c r="U17" s="31">
        <v>0</v>
      </c>
      <c r="V17" s="70">
        <v>0</v>
      </c>
    </row>
  </sheetData>
  <mergeCells count="9">
    <mergeCell ref="A1:V1"/>
    <mergeCell ref="A2:C2"/>
    <mergeCell ref="A4:A5"/>
    <mergeCell ref="B4:B5"/>
    <mergeCell ref="C4:G4"/>
    <mergeCell ref="H4:L4"/>
    <mergeCell ref="M4:P4"/>
    <mergeCell ref="Q4:S4"/>
    <mergeCell ref="T4:V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1호선</vt:lpstr>
      <vt:lpstr>2호선</vt:lpstr>
      <vt:lpstr>7호선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인천교통공사</cp:lastModifiedBy>
  <dcterms:created xsi:type="dcterms:W3CDTF">2018-08-09T23:18:51Z</dcterms:created>
  <dcterms:modified xsi:type="dcterms:W3CDTF">2022-03-02T04:51:18Z</dcterms:modified>
</cp:coreProperties>
</file>